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935" windowHeight="7785" tabRatio="555"/>
  </bookViews>
  <sheets>
    <sheet name="1 概要" sheetId="8" r:id="rId1"/>
    <sheet name="7 检查证据" sheetId="13" r:id="rId2"/>
    <sheet name="3 各项打分" sheetId="7" r:id="rId3"/>
    <sheet name="4 评分标准" sheetId="6" r:id="rId4"/>
    <sheet name="推荐车型" sheetId="10" state="hidden" r:id="rId5"/>
  </sheets>
  <definedNames>
    <definedName name="_xlnm._FilterDatabase" localSheetId="2" hidden="1">'3 各项打分'!$A$6:$H$124</definedName>
    <definedName name="_xlnm._FilterDatabase" localSheetId="3" hidden="1">'4 评分标准'!$B$5:$N$118</definedName>
    <definedName name="_xlnm.Print_Area" localSheetId="0">'1 概要'!$B$1:$I$69</definedName>
    <definedName name="_xlnm.Print_Area" localSheetId="3">'4 评分标准'!$B$1:$K$118</definedName>
    <definedName name="_xlnm.Print_Titles" localSheetId="2">'3 各项打分'!$1:$2</definedName>
    <definedName name="_xlnm.Print_Titles" localSheetId="3">'4 评分标准'!$1:$3</definedName>
  </definedNames>
  <calcPr calcId="144525"/>
</workbook>
</file>

<file path=xl/comments1.xml><?xml version="1.0" encoding="utf-8"?>
<comments xmlns="http://schemas.openxmlformats.org/spreadsheetml/2006/main">
  <authors>
    <author>Thinkpad</author>
    <author>J0350410</author>
  </authors>
  <commentList>
    <comment ref="D23" authorId="0">
      <text>
        <r>
          <rPr>
            <sz val="9"/>
            <rFont val="宋体"/>
            <charset val="134"/>
          </rPr>
          <t>此处填写铭牌标注的额定功率，</t>
        </r>
        <r>
          <rPr>
            <sz val="9"/>
            <rFont val="Tahoma"/>
            <charset val="134"/>
          </rPr>
          <t>KW</t>
        </r>
        <r>
          <rPr>
            <sz val="9"/>
            <rFont val="宋体"/>
            <charset val="134"/>
          </rPr>
          <t>即可</t>
        </r>
      </text>
    </comment>
    <comment ref="E23" authorId="0">
      <text>
        <r>
          <rPr>
            <sz val="9"/>
            <rFont val="宋体"/>
            <charset val="134"/>
          </rPr>
          <t>自动换算为马力</t>
        </r>
      </text>
    </comment>
    <comment ref="D40" authorId="1">
      <text>
        <r>
          <rPr>
            <b/>
            <sz val="9"/>
            <rFont val="Tahoma"/>
            <charset val="134"/>
          </rPr>
          <t>J0350410:</t>
        </r>
        <r>
          <rPr>
            <sz val="9"/>
            <rFont val="Tahoma"/>
            <charset val="134"/>
          </rPr>
          <t xml:space="preserve">
需要钩选车辆类别</t>
        </r>
      </text>
    </comment>
    <comment ref="G40" authorId="1">
      <text>
        <r>
          <rPr>
            <b/>
            <sz val="9"/>
            <rFont val="Tahoma"/>
            <charset val="134"/>
          </rPr>
          <t>J0350410: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 xml:space="preserve">如果上次经过审核，必须填写上次的审核分数
</t>
        </r>
        <r>
          <rPr>
            <sz val="9"/>
            <rFont val="Tahoma"/>
            <charset val="134"/>
          </rPr>
          <t>HANS:</t>
        </r>
        <r>
          <rPr>
            <sz val="9"/>
            <rFont val="宋体"/>
            <charset val="134"/>
          </rPr>
          <t>此处指的是道达尔要求的审核，若去年审核过，要填。由</t>
        </r>
        <r>
          <rPr>
            <sz val="9"/>
            <rFont val="Tahoma"/>
            <charset val="134"/>
          </rPr>
          <t>HANS</t>
        </r>
        <r>
          <rPr>
            <sz val="9"/>
            <rFont val="宋体"/>
            <charset val="134"/>
          </rPr>
          <t>填写</t>
        </r>
      </text>
    </comment>
  </commentList>
</comments>
</file>

<file path=xl/comments2.xml><?xml version="1.0" encoding="utf-8"?>
<comments xmlns="http://schemas.openxmlformats.org/spreadsheetml/2006/main">
  <authors>
    <author>Thinkpad</author>
  </authors>
  <commentList>
    <comment ref="F119" authorId="0">
      <text>
        <r>
          <rPr>
            <sz val="9"/>
            <rFont val="宋体"/>
            <charset val="134"/>
          </rPr>
          <t>若是单车，则不适合</t>
        </r>
      </text>
    </comment>
    <comment ref="F124" authorId="0">
      <text>
        <r>
          <rPr>
            <sz val="9"/>
            <rFont val="宋体"/>
            <charset val="134"/>
          </rPr>
          <t>若是单车，须扣除</t>
        </r>
        <r>
          <rPr>
            <sz val="9"/>
            <rFont val="Tahoma"/>
            <charset val="134"/>
          </rPr>
          <t>3</t>
        </r>
        <r>
          <rPr>
            <sz val="9"/>
            <rFont val="宋体"/>
            <charset val="134"/>
          </rPr>
          <t>分</t>
        </r>
      </text>
    </comment>
  </commentList>
</comments>
</file>

<file path=xl/sharedStrings.xml><?xml version="1.0" encoding="utf-8"?>
<sst xmlns="http://schemas.openxmlformats.org/spreadsheetml/2006/main" count="472">
  <si>
    <r>
      <rPr>
        <b/>
        <sz val="12"/>
        <rFont val="宋体"/>
        <charset val="134"/>
      </rPr>
      <t>润滑油运输车辆评估表</t>
    </r>
    <r>
      <rPr>
        <b/>
        <sz val="12"/>
        <rFont val="Arial"/>
        <charset val="134"/>
      </rPr>
      <t xml:space="preserve">                                                                                               
 VEHICLE ASSESMENT GRID FOR PACKAGE LUB.</t>
    </r>
  </si>
  <si>
    <t>车辆评估概要SUMMARY OF VEHICLE ASSESSMENT</t>
  </si>
  <si>
    <r>
      <rPr>
        <sz val="10"/>
        <rFont val="宋体"/>
        <charset val="134"/>
      </rPr>
      <t xml:space="preserve">评估地址
</t>
    </r>
    <r>
      <rPr>
        <sz val="10"/>
        <rFont val="Arial"/>
        <charset val="134"/>
      </rPr>
      <t xml:space="preserve">Evaluation location : </t>
    </r>
  </si>
  <si>
    <t>镇江</t>
  </si>
  <si>
    <t>审核日期
Vetting date :</t>
  </si>
  <si>
    <t>承运商TRANSPORTER :</t>
  </si>
  <si>
    <t>上海港凯物流有限公司</t>
  </si>
  <si>
    <r>
      <rPr>
        <b/>
        <sz val="10"/>
        <rFont val="宋体"/>
        <charset val="134"/>
      </rPr>
      <t>卡车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牵引车牌照号</t>
    </r>
    <r>
      <rPr>
        <b/>
        <sz val="10"/>
        <rFont val="Arial"/>
        <charset val="134"/>
      </rPr>
      <t>Truck/Tractor registration N° :</t>
    </r>
  </si>
  <si>
    <r>
      <t>沪</t>
    </r>
    <r>
      <rPr>
        <sz val="10"/>
        <rFont val="Arial"/>
        <charset val="134"/>
      </rPr>
      <t>EH9712</t>
    </r>
  </si>
  <si>
    <r>
      <rPr>
        <b/>
        <sz val="10"/>
        <rFont val="宋体"/>
        <charset val="134"/>
      </rPr>
      <t>挂车牌照号</t>
    </r>
    <r>
      <rPr>
        <b/>
        <sz val="10"/>
        <rFont val="Arial"/>
        <charset val="134"/>
      </rPr>
      <t>Trailer registration N° :</t>
    </r>
  </si>
  <si>
    <r>
      <t>沪</t>
    </r>
    <r>
      <rPr>
        <sz val="10"/>
        <rFont val="Arial"/>
        <charset val="134"/>
      </rPr>
      <t>L2260</t>
    </r>
    <r>
      <rPr>
        <sz val="10"/>
        <rFont val="宋体"/>
        <charset val="134"/>
      </rPr>
      <t>挂</t>
    </r>
  </si>
  <si>
    <r>
      <rPr>
        <b/>
        <sz val="10"/>
        <rFont val="宋体"/>
        <charset val="134"/>
      </rPr>
      <t>行驶证核定总质量</t>
    </r>
    <r>
      <rPr>
        <b/>
        <sz val="10"/>
        <rFont val="Arial"/>
        <charset val="134"/>
      </rPr>
      <t>Total tonnage(KG):</t>
    </r>
  </si>
  <si>
    <r>
      <rPr>
        <b/>
        <sz val="10"/>
        <rFont val="宋体"/>
        <charset val="134"/>
      </rPr>
      <t>司机姓名</t>
    </r>
    <r>
      <rPr>
        <b/>
        <sz val="10"/>
        <rFont val="Arial"/>
        <charset val="134"/>
      </rPr>
      <t xml:space="preserve"> DRIVER</t>
    </r>
  </si>
  <si>
    <t>张平河</t>
  </si>
  <si>
    <t>名Name :</t>
  </si>
  <si>
    <t>平河</t>
  </si>
  <si>
    <t>姓First name :</t>
  </si>
  <si>
    <r>
      <rPr>
        <sz val="10"/>
        <rFont val="宋体"/>
        <charset val="134"/>
      </rPr>
      <t>驾驶证编号</t>
    </r>
    <r>
      <rPr>
        <sz val="10"/>
        <rFont val="Arial"/>
        <charset val="134"/>
      </rPr>
      <t>Driving licence N° :</t>
    </r>
  </si>
  <si>
    <t>362331197209253014</t>
  </si>
  <si>
    <r>
      <rPr>
        <sz val="10"/>
        <rFont val="宋体"/>
        <charset val="134"/>
      </rPr>
      <t>首次办证日期</t>
    </r>
    <r>
      <rPr>
        <sz val="10"/>
        <rFont val="Arial"/>
        <charset val="134"/>
      </rPr>
      <t>Date of issue :</t>
    </r>
  </si>
  <si>
    <r>
      <rPr>
        <b/>
        <sz val="10"/>
        <rFont val="Arial"/>
        <charset val="134"/>
      </rPr>
      <t>TRUCK/TRACTOR</t>
    </r>
    <r>
      <rPr>
        <b/>
        <sz val="10"/>
        <rFont val="宋体"/>
        <charset val="134"/>
      </rPr>
      <t>卡车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牵引头</t>
    </r>
  </si>
  <si>
    <t>TRAILER挂车</t>
  </si>
  <si>
    <r>
      <rPr>
        <sz val="10"/>
        <rFont val="宋体"/>
        <charset val="134"/>
      </rPr>
      <t>制造商</t>
    </r>
    <r>
      <rPr>
        <sz val="10"/>
        <rFont val="Arial"/>
        <charset val="134"/>
      </rPr>
      <t>Make</t>
    </r>
    <r>
      <rPr>
        <sz val="10"/>
        <rFont val="Arial"/>
        <charset val="134"/>
      </rPr>
      <t>r</t>
    </r>
    <r>
      <rPr>
        <sz val="10"/>
        <rFont val="Arial"/>
        <charset val="134"/>
      </rPr>
      <t xml:space="preserve"> :</t>
    </r>
  </si>
  <si>
    <t>陕西汽车</t>
  </si>
  <si>
    <t>制造商Make :</t>
  </si>
  <si>
    <t>梁山中集东岳车辆有限公司</t>
  </si>
  <si>
    <r>
      <rPr>
        <sz val="10"/>
        <rFont val="宋体"/>
        <charset val="134"/>
      </rPr>
      <t>类型</t>
    </r>
    <r>
      <rPr>
        <sz val="10"/>
        <rFont val="Arial"/>
        <charset val="134"/>
      </rPr>
      <t>Type :</t>
    </r>
  </si>
  <si>
    <t>LZGJDGN13HX069246</t>
  </si>
  <si>
    <t>类型Type :</t>
  </si>
  <si>
    <t>LJRC12387HN001810</t>
  </si>
  <si>
    <t>发动机功率Engine power (HP) :</t>
  </si>
  <si>
    <t>整备质量Tare, empty weight (Kg) :</t>
  </si>
  <si>
    <t>总质量GVWR (Kg) :*</t>
  </si>
  <si>
    <t>额定载重KG（行驶证为准）</t>
  </si>
  <si>
    <r>
      <rPr>
        <sz val="10"/>
        <rFont val="宋体"/>
        <charset val="134"/>
      </rPr>
      <t>出厂日期</t>
    </r>
    <r>
      <rPr>
        <sz val="10"/>
        <rFont val="Arial"/>
        <charset val="134"/>
      </rPr>
      <t>Date of first registration :</t>
    </r>
  </si>
  <si>
    <t>Yes</t>
  </si>
  <si>
    <t>No</t>
  </si>
  <si>
    <t>保险Vehicle insurance</t>
  </si>
  <si>
    <t>√</t>
  </si>
  <si>
    <t>行驶证Approval certificate</t>
  </si>
  <si>
    <t>营运证Dipping certificate</t>
  </si>
  <si>
    <t>年审证明Vehicle registration papers</t>
  </si>
  <si>
    <t>* 总质量   GVWR : Gross Vehicle Weight Rating (separately for truck, tractor and trailer)</t>
  </si>
  <si>
    <t>*核定载重量 AGVW : Authorized Gross Vehicle Weight (Max. authorized combined load for tractor-truck and trailer)</t>
  </si>
  <si>
    <t>1 kW = 1,36 CV      (1 kW = 1,34 HP)</t>
  </si>
  <si>
    <t>Summary of the Truck Evaluation Grid :</t>
  </si>
  <si>
    <t>Overall score :</t>
  </si>
  <si>
    <t>Tractor</t>
  </si>
  <si>
    <t>Overall score last Year :</t>
  </si>
  <si>
    <t>Rigid truck/Tractor</t>
  </si>
  <si>
    <t>Trailer/semi-trailer (if tractor)</t>
  </si>
  <si>
    <t>Accessories</t>
  </si>
  <si>
    <t>Driver PPE</t>
  </si>
  <si>
    <t>Vehicle documents</t>
  </si>
  <si>
    <t>Pour TOTAL</t>
  </si>
  <si>
    <t>Pour le Transporteur</t>
  </si>
  <si>
    <t>Nom :</t>
  </si>
  <si>
    <t>Date :</t>
  </si>
  <si>
    <t>司机签名Signture</t>
  </si>
  <si>
    <t>审核人签名Signature :</t>
  </si>
  <si>
    <t>潘华</t>
  </si>
  <si>
    <t>车辆</t>
  </si>
  <si>
    <t>车头&amp;司机</t>
  </si>
  <si>
    <t>车辆侧面</t>
  </si>
  <si>
    <t>车辆后面</t>
  </si>
  <si>
    <t>资助证件</t>
  </si>
  <si>
    <t>车辆铭牌</t>
  </si>
  <si>
    <t>示例</t>
  </si>
  <si>
    <t>沪EH9712</t>
  </si>
  <si>
    <t>ASSESMENT GRID FOR PACKAGE LUB.
包装车辆技术审核表</t>
  </si>
  <si>
    <r>
      <rPr>
        <b/>
        <sz val="10"/>
        <rFont val="Arial"/>
        <charset val="134"/>
      </rPr>
      <t>Registration of assessed vehicle :</t>
    </r>
  </si>
  <si>
    <t>Date:</t>
  </si>
  <si>
    <r>
      <rPr>
        <b/>
        <sz val="10"/>
        <color rgb="FFFF0000"/>
        <rFont val="Arial"/>
        <charset val="134"/>
      </rPr>
      <t xml:space="preserve">RIGID TRUCK / TRUCK
</t>
    </r>
    <r>
      <rPr>
        <b/>
        <sz val="10"/>
        <color rgb="FFFF0000"/>
        <rFont val="宋体"/>
        <charset val="134"/>
      </rPr>
      <t>卡车</t>
    </r>
    <r>
      <rPr>
        <b/>
        <sz val="10"/>
        <color rgb="FFFF0000"/>
        <rFont val="Arial"/>
        <charset val="134"/>
      </rPr>
      <t>/</t>
    </r>
    <r>
      <rPr>
        <b/>
        <sz val="10"/>
        <color rgb="FFFF0000"/>
        <rFont val="宋体"/>
        <charset val="134"/>
      </rPr>
      <t>牵引车</t>
    </r>
  </si>
  <si>
    <t>Coeff.</t>
  </si>
  <si>
    <t>Note</t>
  </si>
  <si>
    <t>Action to be carried out</t>
  </si>
  <si>
    <t>Timeline</t>
  </si>
  <si>
    <t>Photoes after Correcitons</t>
  </si>
  <si>
    <t>车龄</t>
  </si>
  <si>
    <t>车重标识</t>
  </si>
  <si>
    <t>安全带</t>
  </si>
  <si>
    <t>车载电脑（OBC）</t>
  </si>
  <si>
    <t>仪表盘</t>
  </si>
  <si>
    <t>速度表</t>
  </si>
  <si>
    <t>雨刷</t>
  </si>
  <si>
    <t>喇叭</t>
  </si>
  <si>
    <t>点火/熄火测试</t>
  </si>
  <si>
    <t>发动机噪音</t>
  </si>
  <si>
    <t>发动机燃油类型</t>
  </si>
  <si>
    <t>转向盘</t>
  </si>
  <si>
    <t>刹车测试</t>
  </si>
  <si>
    <t>驻车制动</t>
  </si>
  <si>
    <t>头灯完好</t>
  </si>
  <si>
    <t>示廓灯完好</t>
  </si>
  <si>
    <t>挡风玻璃状况</t>
  </si>
  <si>
    <t>车窗状况</t>
  </si>
  <si>
    <t>反光镜状况</t>
  </si>
  <si>
    <t>前下视镜</t>
  </si>
  <si>
    <t>车门下视镜</t>
  </si>
  <si>
    <t>轮胎螺帽</t>
  </si>
  <si>
    <t>轮辋状况</t>
  </si>
  <si>
    <t>前轮</t>
  </si>
  <si>
    <t>前轮轮胎尺寸及型号</t>
  </si>
  <si>
    <t>备胎</t>
  </si>
  <si>
    <t>前悬挂</t>
  </si>
  <si>
    <t>发动机是否漏油</t>
  </si>
  <si>
    <t>是否漏气</t>
  </si>
  <si>
    <t>后轮</t>
  </si>
  <si>
    <t>后轮轮胎尺寸及型号</t>
  </si>
  <si>
    <t>后悬挂</t>
  </si>
  <si>
    <t>底盘状况</t>
  </si>
  <si>
    <t>车轴状况</t>
  </si>
  <si>
    <t>后侧减震器</t>
  </si>
  <si>
    <t>两侧保险杠(整体式车架)</t>
  </si>
  <si>
    <t>后侧保险杠</t>
  </si>
  <si>
    <t>刹车灯完好</t>
  </si>
  <si>
    <t>尾部反光条</t>
  </si>
  <si>
    <t>尾灯完好</t>
  </si>
  <si>
    <t>转向灯完好</t>
  </si>
  <si>
    <t>排气系统状况</t>
  </si>
  <si>
    <t>尾气</t>
  </si>
  <si>
    <t>驾驶舱 - 附件</t>
  </si>
  <si>
    <t>驾驶舱状况</t>
  </si>
  <si>
    <t>驾驶舱楼梯扶手(三点式)</t>
  </si>
  <si>
    <t>电池保护装置</t>
  </si>
  <si>
    <t>电线绝缘</t>
  </si>
  <si>
    <t>电池切断装置</t>
  </si>
  <si>
    <t>电池</t>
  </si>
  <si>
    <t>防抱死刹车系统</t>
  </si>
  <si>
    <t>(A)</t>
  </si>
  <si>
    <t>Total</t>
  </si>
  <si>
    <t xml:space="preserve">TRAILER or SEMI-TRAILER (if Tractor)
挂车或半挂车 </t>
  </si>
  <si>
    <t>车重标识信息</t>
  </si>
  <si>
    <r>
      <rPr>
        <sz val="10"/>
        <rFont val="宋体"/>
        <charset val="134"/>
      </rPr>
      <t>磨盘销及锁系统</t>
    </r>
    <r>
      <rPr>
        <sz val="10"/>
        <rFont val="Arial"/>
        <charset val="134"/>
      </rPr>
      <t xml:space="preserve"> Coupling system </t>
    </r>
  </si>
  <si>
    <r>
      <rPr>
        <sz val="10"/>
        <rFont val="宋体"/>
        <charset val="134"/>
      </rPr>
      <t>牵引车与挂车的连接管</t>
    </r>
    <r>
      <rPr>
        <sz val="10"/>
        <rFont val="Arial"/>
        <charset val="134"/>
      </rPr>
      <t xml:space="preserve"> Tractor-trailer hoses</t>
    </r>
  </si>
  <si>
    <t xml:space="preserve">挂车电路连接 </t>
  </si>
  <si>
    <t>漏气Air leak</t>
  </si>
  <si>
    <t>后轴减震器</t>
  </si>
  <si>
    <r>
      <rPr>
        <sz val="10"/>
        <rFont val="宋体"/>
        <charset val="134"/>
      </rPr>
      <t>连接系统</t>
    </r>
    <r>
      <rPr>
        <sz val="10"/>
        <rFont val="Arial"/>
        <charset val="134"/>
      </rPr>
      <t xml:space="preserve"> -</t>
    </r>
    <r>
      <rPr>
        <sz val="10"/>
        <rFont val="宋体"/>
        <charset val="134"/>
      </rPr>
      <t>磨盘润滑</t>
    </r>
  </si>
  <si>
    <t>挂车支撑</t>
  </si>
  <si>
    <t>轮胎</t>
  </si>
  <si>
    <t>悬挂</t>
  </si>
  <si>
    <t>(B)</t>
  </si>
  <si>
    <t>Registration of assessed vehicle :</t>
  </si>
  <si>
    <t>Attachment
配件</t>
  </si>
  <si>
    <t>干粉灭火器（9/6公斤）（有效期）</t>
  </si>
  <si>
    <t>干粉灭火器-驾驶室（2/3公斤）（有效期）</t>
  </si>
  <si>
    <t>急救箱</t>
  </si>
  <si>
    <t>2个警示三角</t>
  </si>
  <si>
    <t>2个轮胎三角垫木</t>
  </si>
  <si>
    <t>手电</t>
  </si>
  <si>
    <t>吸油棉</t>
  </si>
  <si>
    <t>(C)</t>
  </si>
  <si>
    <t>PPE- Driver
司机个人防护</t>
  </si>
  <si>
    <t>安全帽</t>
  </si>
  <si>
    <t>安全鞋</t>
  </si>
  <si>
    <t>反光背心</t>
  </si>
  <si>
    <t>(D)</t>
  </si>
  <si>
    <t>License
车辆文件</t>
  </si>
  <si>
    <t>驾驶证</t>
  </si>
  <si>
    <t>车辆登记文件 (rigid truck/truck)</t>
  </si>
  <si>
    <t>车辆登记文件 (trailer/semi-trailer)</t>
  </si>
  <si>
    <t>保险</t>
  </si>
  <si>
    <t>行驶证</t>
  </si>
  <si>
    <t>安全提示 (紧急情况卡 TREM Card)</t>
  </si>
  <si>
    <t>驾驶员手册</t>
  </si>
  <si>
    <t>(E)</t>
  </si>
  <si>
    <r>
      <rPr>
        <sz val="10"/>
        <rFont val="Arial"/>
        <charset val="134"/>
      </rPr>
      <t xml:space="preserve">If truck(tractor) &amp; trailer, </t>
    </r>
    <r>
      <rPr>
        <sz val="8"/>
        <rFont val="Arial"/>
        <charset val="134"/>
      </rPr>
      <t xml:space="preserve">(A+B+C+D+E)  </t>
    </r>
  </si>
  <si>
    <t>Grand Total</t>
  </si>
  <si>
    <r>
      <rPr>
        <sz val="10"/>
        <rFont val="Arial"/>
        <charset val="134"/>
      </rPr>
      <t xml:space="preserve">If rigid truck only, </t>
    </r>
    <r>
      <rPr>
        <sz val="8"/>
        <rFont val="Arial"/>
        <charset val="134"/>
      </rPr>
      <t xml:space="preserve">(A+C+D+E)  </t>
    </r>
  </si>
  <si>
    <t>ASSESMENT GRID FOR PACKAGE LUB.</t>
  </si>
  <si>
    <t>RIGID TRUCK / TRUCK</t>
  </si>
  <si>
    <t>RIGID TRUCK/TRACTOR</t>
  </si>
  <si>
    <t>Age</t>
  </si>
  <si>
    <t>0 - 5 years</t>
  </si>
  <si>
    <r>
      <rPr>
        <sz val="10"/>
        <rFont val="Arial"/>
        <charset val="134"/>
      </rPr>
      <t xml:space="preserve">0 - 5 </t>
    </r>
    <r>
      <rPr>
        <sz val="10"/>
        <rFont val="宋体"/>
        <charset val="134"/>
      </rPr>
      <t>年</t>
    </r>
  </si>
  <si>
    <t>5-10years</t>
  </si>
  <si>
    <r>
      <rPr>
        <sz val="10"/>
        <rFont val="Arial"/>
        <charset val="134"/>
      </rPr>
      <t xml:space="preserve">5-10 </t>
    </r>
    <r>
      <rPr>
        <sz val="10"/>
        <rFont val="宋体"/>
        <charset val="134"/>
      </rPr>
      <t>年</t>
    </r>
  </si>
  <si>
    <t xml:space="preserve">&gt; 10years                         </t>
  </si>
  <si>
    <r>
      <rPr>
        <sz val="10"/>
        <rFont val="Arial"/>
        <charset val="134"/>
      </rPr>
      <t>&gt; 10</t>
    </r>
    <r>
      <rPr>
        <sz val="10"/>
        <rFont val="宋体"/>
        <charset val="134"/>
      </rPr>
      <t>年</t>
    </r>
    <r>
      <rPr>
        <sz val="10"/>
        <rFont val="Arial"/>
        <charset val="134"/>
      </rPr>
      <t xml:space="preserve">                        </t>
    </r>
  </si>
  <si>
    <t>Tare plate (weights) and indications</t>
  </si>
  <si>
    <t>complete</t>
  </si>
  <si>
    <t>完整</t>
  </si>
  <si>
    <t>不完整</t>
  </si>
  <si>
    <t>incomplete</t>
  </si>
  <si>
    <t>Safety belt</t>
  </si>
  <si>
    <t>Three-point safety belt</t>
  </si>
  <si>
    <t>三点式安全带</t>
  </si>
  <si>
    <t>absent/ineffective</t>
  </si>
  <si>
    <t>丢失或无效</t>
  </si>
  <si>
    <t>On Board Computer</t>
  </si>
  <si>
    <t>functional</t>
  </si>
  <si>
    <r>
      <rPr>
        <sz val="8"/>
        <rFont val="宋体"/>
        <charset val="134"/>
      </rPr>
      <t>具备</t>
    </r>
    <r>
      <rPr>
        <sz val="8"/>
        <rFont val="Arial"/>
        <charset val="134"/>
      </rPr>
      <t>OBD</t>
    </r>
    <r>
      <rPr>
        <sz val="8"/>
        <rFont val="宋体"/>
        <charset val="134"/>
      </rPr>
      <t>接口，保险丝盒里有无</t>
    </r>
    <r>
      <rPr>
        <sz val="8"/>
        <rFont val="Arial"/>
        <charset val="134"/>
      </rPr>
      <t>16</t>
    </r>
    <r>
      <rPr>
        <sz val="8"/>
        <rFont val="宋体"/>
        <charset val="134"/>
      </rPr>
      <t>针接口</t>
    </r>
  </si>
  <si>
    <t>incorrect connecting</t>
  </si>
  <si>
    <t>自带GPS</t>
  </si>
  <si>
    <t>无OBD接口，无GPS</t>
  </si>
  <si>
    <t>Dashboard indicators</t>
  </si>
  <si>
    <t>correct</t>
  </si>
  <si>
    <t>正确</t>
  </si>
  <si>
    <t>Tachograph</t>
  </si>
  <si>
    <t>发挥功能</t>
  </si>
  <si>
    <t>no disc</t>
  </si>
  <si>
    <t>无表盘</t>
  </si>
  <si>
    <t>absent/defective</t>
  </si>
  <si>
    <t>丢失/有缺陷</t>
  </si>
  <si>
    <t>Windscreen wipers / wash</t>
  </si>
  <si>
    <t>effective</t>
  </si>
  <si>
    <t>有效的</t>
  </si>
  <si>
    <t>no wash</t>
  </si>
  <si>
    <t>没有清洗</t>
  </si>
  <si>
    <t>signs of wear</t>
  </si>
  <si>
    <t>有磨损现象</t>
  </si>
  <si>
    <t>Horns</t>
  </si>
  <si>
    <t>Engine start up / stop test</t>
  </si>
  <si>
    <t>does not start</t>
  </si>
  <si>
    <t>没有开始</t>
  </si>
  <si>
    <t>Engine noise</t>
  </si>
  <si>
    <t xml:space="preserve">suspicious noise </t>
  </si>
  <si>
    <t>有可疑噪音</t>
  </si>
  <si>
    <t>Diesel-powered</t>
  </si>
  <si>
    <t>diesel-powered</t>
  </si>
  <si>
    <t>柴油发动机</t>
  </si>
  <si>
    <t>不符合要求</t>
  </si>
  <si>
    <t>Steering wheel play</t>
  </si>
  <si>
    <t>less than 5°</t>
  </si>
  <si>
    <r>
      <rPr>
        <sz val="10"/>
        <rFont val="宋体"/>
        <charset val="134"/>
      </rPr>
      <t>小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于</t>
    </r>
    <r>
      <rPr>
        <sz val="10"/>
        <rFont val="Arial"/>
        <charset val="134"/>
      </rPr>
      <t xml:space="preserve"> 5°</t>
    </r>
  </si>
  <si>
    <t>more than 5°</t>
  </si>
  <si>
    <r>
      <rPr>
        <sz val="10"/>
        <rFont val="宋体"/>
        <charset val="134"/>
      </rPr>
      <t>大于</t>
    </r>
    <r>
      <rPr>
        <sz val="10"/>
        <rFont val="Arial"/>
        <charset val="134"/>
      </rPr>
      <t xml:space="preserve"> 5°</t>
    </r>
  </si>
  <si>
    <t>Brake tests</t>
  </si>
  <si>
    <t>brake test results (Good=3; Bad=0)</t>
  </si>
  <si>
    <t>失效</t>
  </si>
  <si>
    <t>Parking brake</t>
  </si>
  <si>
    <t>test on a slope (truck immobile=3; moving=0)</t>
  </si>
  <si>
    <t>Headlights with covers</t>
  </si>
  <si>
    <t>operational &amp; good condition</t>
  </si>
  <si>
    <t>能够使用并且情况良好</t>
  </si>
  <si>
    <t>1 or more faulty</t>
  </si>
  <si>
    <t>有1处或更多磨损</t>
  </si>
  <si>
    <t>Indicator light with covers</t>
  </si>
  <si>
    <t>Condition of the wind screen</t>
  </si>
  <si>
    <t>good condition</t>
  </si>
  <si>
    <t>情况良好</t>
  </si>
  <si>
    <t>average visibility</t>
  </si>
  <si>
    <t>能见度为平均水平</t>
  </si>
  <si>
    <t>damaged/bad visibility</t>
  </si>
  <si>
    <t>损坏/能见度差</t>
  </si>
  <si>
    <t>Condition of the windows</t>
  </si>
  <si>
    <t>Outside mirrors</t>
  </si>
  <si>
    <t>with wide-angle mirrors</t>
  </si>
  <si>
    <t>带广角反射镜</t>
  </si>
  <si>
    <t>丢失/无效</t>
  </si>
  <si>
    <t>Front-mounted parabolic rear-view mirror</t>
  </si>
  <si>
    <t xml:space="preserve">convex glass in the passenger door's low part </t>
  </si>
  <si>
    <t>Registration plate</t>
  </si>
  <si>
    <t>not properly secured</t>
  </si>
  <si>
    <t>未被合适地保护</t>
  </si>
  <si>
    <t>absent</t>
  </si>
  <si>
    <t>丢失</t>
  </si>
  <si>
    <t>Wheel nuts</t>
  </si>
  <si>
    <t>absent insufficient tighten</t>
  </si>
  <si>
    <t>Condition of the wheel rims</t>
  </si>
  <si>
    <t>presence of cracks/damaged</t>
  </si>
  <si>
    <t>有裂痕/损坏</t>
  </si>
  <si>
    <t xml:space="preserve">FR tyres </t>
  </si>
  <si>
    <t>average</t>
  </si>
  <si>
    <t>普通</t>
  </si>
  <si>
    <t>1 or more to be replaced</t>
  </si>
  <si>
    <t>有一个或多个被更换</t>
  </si>
  <si>
    <t>The brand,type and size of FR tyres</t>
  </si>
  <si>
    <t xml:space="preserve">Tires on the same axle are of the same brand,type and size </t>
  </si>
  <si>
    <t>同轴同品牌、同尺寸、同花纹</t>
  </si>
  <si>
    <t>Tires on the same axle are not of the same brand,type and size and retread and remodeled tires are used.</t>
  </si>
  <si>
    <t>同轴不同品牌、尺寸或者花纹，使用翻新胎</t>
  </si>
  <si>
    <t>Spare wheel</t>
  </si>
  <si>
    <t>Of the same type and size as those on the trailer</t>
  </si>
  <si>
    <r>
      <rPr>
        <sz val="10"/>
        <color rgb="FFFF0000"/>
        <rFont val="宋体"/>
        <charset val="134"/>
      </rPr>
      <t xml:space="preserve">与挂车上的轮胎相同类型和尺寸
</t>
    </r>
    <r>
      <rPr>
        <sz val="10"/>
        <rFont val="宋体"/>
        <charset val="134"/>
      </rPr>
      <t>须与转向胎同型号同花纹</t>
    </r>
  </si>
  <si>
    <t>Are not of the same type and size as those on the trailer</t>
  </si>
  <si>
    <t>与挂车上的轮胎不同尺寸及类型</t>
  </si>
  <si>
    <t>FR suspension</t>
  </si>
  <si>
    <t>no greasing</t>
  </si>
  <si>
    <t>不润滑</t>
  </si>
  <si>
    <t>broken blades or missing element</t>
  </si>
  <si>
    <t>叶片破损，或部分零件丢失</t>
  </si>
  <si>
    <t>Engine oil leak</t>
  </si>
  <si>
    <t>no leak</t>
  </si>
  <si>
    <t>不泄露</t>
  </si>
  <si>
    <t>leak</t>
  </si>
  <si>
    <t>泄露</t>
  </si>
  <si>
    <t>Air leak</t>
  </si>
  <si>
    <t>Rear tyres</t>
  </si>
  <si>
    <t>The brand,type and size of rear tyres</t>
  </si>
  <si>
    <t>Rear suspension</t>
  </si>
  <si>
    <t>Condition of the chassis</t>
  </si>
  <si>
    <t>rust</t>
  </si>
  <si>
    <t>生锈</t>
  </si>
  <si>
    <t>small deformation</t>
  </si>
  <si>
    <t>小变形</t>
  </si>
  <si>
    <t>cracks/not adapted                    non-conform repair</t>
  </si>
  <si>
    <t>有裂缝/不合适                  没有按照规定修理</t>
  </si>
  <si>
    <t>Condition of axles</t>
  </si>
  <si>
    <t xml:space="preserve">cracks </t>
  </si>
  <si>
    <t>有裂缝</t>
  </si>
  <si>
    <t xml:space="preserve">Under run bumper at rear side </t>
  </si>
  <si>
    <t>Under-run protecting bars on both sides (truck)</t>
  </si>
  <si>
    <r>
      <rPr>
        <sz val="10"/>
        <rFont val="宋体"/>
        <charset val="134"/>
      </rPr>
      <t>情况良好
（间隙离地</t>
    </r>
    <r>
      <rPr>
        <sz val="10"/>
        <rFont val="Arial"/>
        <charset val="134"/>
      </rPr>
      <t>50Cm,</t>
    </r>
    <r>
      <rPr>
        <sz val="10"/>
        <rFont val="宋体"/>
        <charset val="134"/>
      </rPr>
      <t>侧面</t>
    </r>
    <r>
      <rPr>
        <sz val="10"/>
        <rFont val="Arial"/>
        <charset val="134"/>
      </rPr>
      <t>25Cm)</t>
    </r>
  </si>
  <si>
    <t>Brake lights complete with covers</t>
  </si>
  <si>
    <t>operational + good condition</t>
  </si>
  <si>
    <t>有一处或多处损坏</t>
  </si>
  <si>
    <t>Rear reflector</t>
  </si>
  <si>
    <t>present</t>
  </si>
  <si>
    <t>存在且有效</t>
  </si>
  <si>
    <t xml:space="preserve">Rear lights </t>
  </si>
  <si>
    <t>Direction indicators</t>
  </si>
  <si>
    <t>Exhaust system (situation - condition)</t>
  </si>
  <si>
    <t>good condition and
correctly placed</t>
  </si>
  <si>
    <t>情况良好并且被正确安装</t>
  </si>
  <si>
    <t>absent/damaged/
wrong position</t>
  </si>
  <si>
    <t>丢失/损坏/安装位置错误</t>
  </si>
  <si>
    <t>Exhaust smoke</t>
  </si>
  <si>
    <t>正确（无黑烟）</t>
  </si>
  <si>
    <t>too dense</t>
  </si>
  <si>
    <t>太稠密（有持续黑烟）</t>
  </si>
  <si>
    <t>Cabin attachment</t>
  </si>
  <si>
    <t>to be improved</t>
  </si>
  <si>
    <t>需要完善</t>
  </si>
  <si>
    <t>not adapted</t>
  </si>
  <si>
    <t>不合适</t>
  </si>
  <si>
    <t>General condition of the cabin</t>
  </si>
  <si>
    <t>paint touch up
and bumps</t>
  </si>
  <si>
    <t>涂了油漆或有凸起部分</t>
  </si>
  <si>
    <t>damaged/deformations/
 severe rust</t>
  </si>
  <si>
    <t>损坏/变形/严重生锈</t>
  </si>
  <si>
    <t>Cabin access (3 points)</t>
  </si>
  <si>
    <t>good condition
correctly placed</t>
  </si>
  <si>
    <t>情况良好
被正确地放置</t>
  </si>
  <si>
    <t>bad fixing/to be repaired/absent</t>
  </si>
  <si>
    <t>没有固定好/需要维修/丢失</t>
  </si>
  <si>
    <t>Battery protector</t>
  </si>
  <si>
    <t>存在</t>
  </si>
  <si>
    <t>Electrical wiring insulation</t>
  </si>
  <si>
    <t>insufficient</t>
  </si>
  <si>
    <t>不充分</t>
  </si>
  <si>
    <t>Battery cut-off switch</t>
  </si>
  <si>
    <t>operational</t>
  </si>
  <si>
    <t>运作的（有效）</t>
  </si>
  <si>
    <t>faulty/incorrect equipment/absent</t>
  </si>
  <si>
    <r>
      <rPr>
        <sz val="10"/>
        <rFont val="宋体"/>
        <charset val="134"/>
      </rPr>
      <t>缺损</t>
    </r>
    <r>
      <rPr>
        <sz val="10"/>
        <rFont val="Arial"/>
        <charset val="134"/>
      </rPr>
      <t>/</t>
    </r>
    <r>
      <rPr>
        <sz val="10"/>
        <rFont val="宋体"/>
        <charset val="134"/>
      </rPr>
      <t>装置错误</t>
    </r>
    <r>
      <rPr>
        <sz val="10"/>
        <rFont val="Arial"/>
        <charset val="134"/>
      </rPr>
      <t>/</t>
    </r>
    <r>
      <rPr>
        <sz val="10"/>
        <rFont val="宋体"/>
        <charset val="134"/>
      </rPr>
      <t>丢失</t>
    </r>
    <r>
      <rPr>
        <sz val="10"/>
        <rFont val="Arial"/>
        <charset val="134"/>
      </rPr>
      <t>/</t>
    </r>
    <r>
      <rPr>
        <sz val="10"/>
        <rFont val="宋体"/>
        <charset val="134"/>
      </rPr>
      <t>无效</t>
    </r>
  </si>
  <si>
    <t>Battery</t>
  </si>
  <si>
    <t>运作的</t>
  </si>
  <si>
    <t xml:space="preserve">faulty </t>
  </si>
  <si>
    <t>缺损</t>
  </si>
  <si>
    <t>Anti lock braking system</t>
  </si>
  <si>
    <t>present and
functional</t>
  </si>
  <si>
    <t>存在并且是有效的</t>
  </si>
  <si>
    <t xml:space="preserve">挂车或半挂车 </t>
  </si>
  <si>
    <t>TRAILER or SEMI-TRAILER (if Tractor)</t>
  </si>
  <si>
    <t>0 - 5 年</t>
  </si>
  <si>
    <t>5-10 years</t>
  </si>
  <si>
    <t>5-10年</t>
  </si>
  <si>
    <t>10-15 years</t>
  </si>
  <si>
    <t>10-15 年</t>
  </si>
  <si>
    <t>&gt; 15 years</t>
  </si>
  <si>
    <t>&gt; 15 年</t>
  </si>
  <si>
    <t>完整的</t>
  </si>
  <si>
    <t>absent/incomplete</t>
  </si>
  <si>
    <t>丢失/不完整</t>
  </si>
  <si>
    <t xml:space="preserve">连接系统 Coupling system </t>
  </si>
  <si>
    <t>Tractor-trailer hoses</t>
  </si>
  <si>
    <t>corrects</t>
  </si>
  <si>
    <t>正确（销及锁扣完好）</t>
  </si>
  <si>
    <t>Tractor-trailer electrical connection</t>
  </si>
  <si>
    <t>discontinuity/insufficient
protection</t>
  </si>
  <si>
    <t>中断/无充足保护措施</t>
  </si>
  <si>
    <t>没有泄露</t>
  </si>
  <si>
    <t>cracks/not adapted                                 non-conform repair</t>
  </si>
  <si>
    <t>Condition of the axles</t>
  </si>
  <si>
    <t xml:space="preserve">Under-run bumper at rear side </t>
  </si>
  <si>
    <t xml:space="preserve">Under-run protecting bars on both sides </t>
  </si>
  <si>
    <t>连接系统 -磨盘</t>
  </si>
  <si>
    <t xml:space="preserve">Coupling system </t>
  </si>
  <si>
    <t>正确（润滑良好）</t>
  </si>
  <si>
    <t>ineffective/important play</t>
  </si>
  <si>
    <t>无效</t>
  </si>
  <si>
    <t>Trailer stands</t>
  </si>
  <si>
    <t>absents/faulty</t>
  </si>
  <si>
    <t>丢失或缺损</t>
  </si>
  <si>
    <t>Rear lights complete with covers</t>
  </si>
  <si>
    <t>Indicators complete with covers</t>
  </si>
  <si>
    <t xml:space="preserve">Tyres </t>
  </si>
  <si>
    <t>有一处或多处被替换</t>
  </si>
  <si>
    <t>与挂车上的轮胎相同类型和尺寸</t>
  </si>
  <si>
    <r>
      <rPr>
        <sz val="10"/>
        <rFont val="宋体"/>
        <charset val="134"/>
      </rPr>
      <t>与挂车上的轮胎不同尺寸及类型
（若与牵引车共用备胎，则</t>
    </r>
    <r>
      <rPr>
        <sz val="10"/>
        <rFont val="Arial"/>
        <charset val="134"/>
      </rPr>
      <t>0</t>
    </r>
    <r>
      <rPr>
        <sz val="10"/>
        <rFont val="宋体"/>
        <charset val="134"/>
      </rPr>
      <t>分）</t>
    </r>
  </si>
  <si>
    <t xml:space="preserve">Suspension </t>
  </si>
  <si>
    <t>not tightened enough</t>
  </si>
  <si>
    <t>拧得不够紧</t>
  </si>
  <si>
    <t>有开裂现象或损坏</t>
  </si>
  <si>
    <t>存在并且是有功能的</t>
  </si>
  <si>
    <t>附件</t>
  </si>
  <si>
    <t>ACCESSORIES</t>
  </si>
  <si>
    <t>干粉灭火器（9/6*2公斤）（有效期）</t>
  </si>
  <si>
    <t>Dry Powder fire extinguishers (9/6kg)  (validity date)</t>
  </si>
  <si>
    <t>conforms/valid</t>
  </si>
  <si>
    <t>符合规定/有效的</t>
  </si>
  <si>
    <t>one only</t>
  </si>
  <si>
    <t>absent or not conforming</t>
  </si>
  <si>
    <t>丢失 / 不符合规定</t>
  </si>
  <si>
    <t>干粉灭火器-驾驶室（3/2公斤）（有效期）</t>
  </si>
  <si>
    <t>Dry Powder fire extinguisher - cabin (2/3 Kg)  (validity date)</t>
  </si>
  <si>
    <t>First aid kit</t>
  </si>
  <si>
    <t xml:space="preserve">2 warning triangles </t>
  </si>
  <si>
    <t>2 wheel Chocks (aluminium or wood)</t>
  </si>
  <si>
    <t>present and conforms</t>
  </si>
  <si>
    <t>存在并且符合规定</t>
  </si>
  <si>
    <t>acceptable-average</t>
  </si>
  <si>
    <t>可接受-普通</t>
  </si>
  <si>
    <t>worn out/absent</t>
  </si>
  <si>
    <t>破旧/丢失</t>
  </si>
  <si>
    <t>pocket lam explosion proff</t>
  </si>
  <si>
    <t xml:space="preserve">present </t>
  </si>
  <si>
    <t>Anti pollution bag</t>
  </si>
  <si>
    <t>conforms</t>
  </si>
  <si>
    <t>符合规定</t>
  </si>
  <si>
    <t>司机劳保用品</t>
  </si>
  <si>
    <t xml:space="preserve">Driver PPE </t>
  </si>
  <si>
    <t>Helmet</t>
  </si>
  <si>
    <t>good state/conforms</t>
  </si>
  <si>
    <t>状况良好/符合规定</t>
  </si>
  <si>
    <t xml:space="preserve">absent / not conforming, bad state </t>
  </si>
  <si>
    <t>丢失 / 不符合规定，状况不佳</t>
  </si>
  <si>
    <t>Safety shoes</t>
  </si>
  <si>
    <t>Good state of gloves</t>
  </si>
  <si>
    <t>车辆文件</t>
  </si>
  <si>
    <t>VEHICLE DOCUMENTS</t>
  </si>
  <si>
    <t>Driving licence</t>
  </si>
  <si>
    <t>valid</t>
  </si>
  <si>
    <t>absent / out of date</t>
  </si>
  <si>
    <t>丢失 / 过期</t>
  </si>
  <si>
    <t>车辆登记文件 (rigid truck/truck)-营运证/年审证明/环保证明</t>
  </si>
  <si>
    <t>Registration papers (rigid truck/tractor)</t>
  </si>
  <si>
    <t>车辆登记文件 (trailer/semi-trailer)--营运证/年审证明/环保证明</t>
  </si>
  <si>
    <t>Registration papers (semi-trailer, trailer)</t>
  </si>
  <si>
    <t>Insurance certificate</t>
  </si>
  <si>
    <t xml:space="preserve">Transport authorisation </t>
  </si>
  <si>
    <t xml:space="preserve">Safety Instruction </t>
  </si>
  <si>
    <t>to be corrected</t>
  </si>
  <si>
    <t>需要改正</t>
  </si>
  <si>
    <t>absent / non acceptable</t>
  </si>
  <si>
    <t>丢失 /无法接受</t>
  </si>
  <si>
    <t>Driver's handbook</t>
  </si>
  <si>
    <t>马力换算公式</t>
  </si>
  <si>
    <t>运输类型</t>
  </si>
  <si>
    <t>单位</t>
  </si>
  <si>
    <t>Route  A</t>
  </si>
  <si>
    <t>Route B-Sea</t>
  </si>
  <si>
    <t>Route B-Railway</t>
  </si>
  <si>
    <t>Route B-Road</t>
  </si>
  <si>
    <t>货物总质量</t>
  </si>
  <si>
    <t>KG</t>
  </si>
  <si>
    <t>车头整备质量</t>
  </si>
  <si>
    <t>挂车整备质量</t>
  </si>
  <si>
    <t>箱体质量</t>
  </si>
  <si>
    <t>总质量（GCWR）</t>
  </si>
  <si>
    <t>需要马力数&gt;GCWR*7</t>
  </si>
  <si>
    <t>HP</t>
  </si>
  <si>
    <t>车头额定功率〉</t>
  </si>
  <si>
    <t>KW</t>
  </si>
  <si>
    <t>推荐车型要求</t>
  </si>
  <si>
    <t>马力要求</t>
  </si>
  <si>
    <t>车轴要求</t>
  </si>
  <si>
    <t>4*2</t>
  </si>
  <si>
    <t>6*4</t>
  </si>
  <si>
    <t>……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</si>
</sst>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(* #,##0_);_(* \(#,##0\);_(* &quot;-&quot;??_);_(@_)"/>
    <numFmt numFmtId="177" formatCode="_(* #,##0.00_);_(* \(#,##0.00\);_(* &quot;-&quot;??_);_(@_)"/>
    <numFmt numFmtId="178" formatCode="yyyy&quot;年&quot;m&quot;月&quot;d&quot;日&quot;;@"/>
    <numFmt numFmtId="179" formatCode="#,##0_ "/>
  </numFmts>
  <fonts count="45">
    <font>
      <sz val="10"/>
      <name val="Arial"/>
      <charset val="134"/>
    </font>
    <font>
      <sz val="10"/>
      <color rgb="FFFF0000"/>
      <name val="Arial"/>
      <charset val="134"/>
    </font>
    <font>
      <sz val="10"/>
      <color rgb="FF0000FF"/>
      <name val="Arial"/>
      <charset val="134"/>
    </font>
    <font>
      <b/>
      <sz val="12"/>
      <name val="Arial"/>
      <charset val="134"/>
    </font>
    <font>
      <b/>
      <sz val="10"/>
      <name val="Arial"/>
      <charset val="134"/>
    </font>
    <font>
      <sz val="9"/>
      <name val="Arial"/>
      <charset val="134"/>
    </font>
    <font>
      <sz val="10"/>
      <name val="宋体"/>
      <charset val="134"/>
    </font>
    <font>
      <sz val="8"/>
      <name val="Arial"/>
      <charset val="134"/>
    </font>
    <font>
      <sz val="10"/>
      <color rgb="FFFF0000"/>
      <name val="宋体"/>
      <charset val="134"/>
    </font>
    <font>
      <b/>
      <sz val="10"/>
      <color rgb="FFFF0000"/>
      <name val="Arial"/>
      <charset val="134"/>
    </font>
    <font>
      <sz val="10"/>
      <color indexed="9"/>
      <name val="Arial"/>
      <charset val="134"/>
    </font>
    <font>
      <b/>
      <sz val="10"/>
      <color indexed="9"/>
      <name val="Arial"/>
      <charset val="134"/>
    </font>
    <font>
      <sz val="18"/>
      <name val="Arial"/>
      <charset val="134"/>
    </font>
    <font>
      <sz val="10"/>
      <name val="宋体"/>
      <charset val="134"/>
    </font>
    <font>
      <b/>
      <sz val="14"/>
      <color indexed="9"/>
      <name val="Arial"/>
      <charset val="134"/>
    </font>
    <font>
      <sz val="10"/>
      <name val="Arial Unicode MS"/>
      <charset val="134"/>
    </font>
    <font>
      <i/>
      <sz val="10"/>
      <color rgb="FFFF0000"/>
      <name val="Arial"/>
      <charset val="134"/>
    </font>
    <font>
      <i/>
      <sz val="10"/>
      <color rgb="FFFF0000"/>
      <name val="宋体"/>
      <charset val="134"/>
    </font>
    <font>
      <b/>
      <u/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Calibri"/>
      <charset val="1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宋体"/>
      <charset val="134"/>
    </font>
    <font>
      <b/>
      <sz val="10"/>
      <color rgb="FFFF000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2" borderId="40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11" borderId="39" applyNumberFormat="0" applyFont="0" applyAlignment="0" applyProtection="0">
      <alignment vertical="center"/>
    </xf>
    <xf numFmtId="177" fontId="0" fillId="0" borderId="0" applyFont="0" applyFill="0" applyBorder="0" applyAlignment="0" applyProtection="0"/>
    <xf numFmtId="0" fontId="21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42" applyNumberFormat="0" applyFill="0" applyAlignment="0" applyProtection="0">
      <alignment vertical="center"/>
    </xf>
    <xf numFmtId="0" fontId="27" fillId="0" borderId="42" applyNumberFormat="0" applyFill="0" applyAlignment="0" applyProtection="0">
      <alignment vertical="center"/>
    </xf>
    <xf numFmtId="0" fontId="30" fillId="0" borderId="0"/>
    <xf numFmtId="0" fontId="21" fillId="24" borderId="0" applyNumberFormat="0" applyBorder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8" fillId="18" borderId="43" applyNumberFormat="0" applyAlignment="0" applyProtection="0">
      <alignment vertical="center"/>
    </xf>
    <xf numFmtId="0" fontId="36" fillId="18" borderId="40" applyNumberFormat="0" applyAlignment="0" applyProtection="0">
      <alignment vertical="center"/>
    </xf>
    <xf numFmtId="0" fontId="37" fillId="27" borderId="45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5" fillId="0" borderId="44" applyNumberFormat="0" applyFill="0" applyAlignment="0" applyProtection="0">
      <alignment vertical="center"/>
    </xf>
    <xf numFmtId="0" fontId="38" fillId="0" borderId="46" applyNumberFormat="0" applyFill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2" fillId="0" borderId="0"/>
    <xf numFmtId="0" fontId="20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2" fillId="0" borderId="0"/>
  </cellStyleXfs>
  <cellXfs count="26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/>
    <xf numFmtId="0" fontId="0" fillId="0" borderId="1" xfId="0" applyBorder="1" applyAlignment="1">
      <alignment horizontal="center"/>
    </xf>
    <xf numFmtId="176" fontId="0" fillId="0" borderId="1" xfId="15" applyNumberFormat="1" applyFont="1" applyBorder="1" applyAlignment="1">
      <alignment horizontal="center"/>
    </xf>
    <xf numFmtId="176" fontId="0" fillId="0" borderId="1" xfId="15" applyNumberFormat="1" applyFont="1" applyBorder="1" applyAlignment="1"/>
    <xf numFmtId="0" fontId="2" fillId="0" borderId="1" xfId="0" applyFont="1" applyBorder="1"/>
    <xf numFmtId="1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Fill="1" applyBorder="1"/>
    <xf numFmtId="0" fontId="0" fillId="0" borderId="0" xfId="0" applyFont="1" applyBorder="1" applyAlignment="1">
      <alignment wrapText="1"/>
    </xf>
    <xf numFmtId="0" fontId="0" fillId="2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3" fillId="0" borderId="0" xfId="0" applyFont="1" applyBorder="1" applyAlignment="1">
      <alignment horizontal="center"/>
    </xf>
    <xf numFmtId="0" fontId="0" fillId="0" borderId="0" xfId="0" applyFont="1"/>
    <xf numFmtId="0" fontId="4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0" fillId="0" borderId="7" xfId="0" applyFont="1" applyBorder="1" applyAlignment="1">
      <alignment vertical="center" wrapText="1"/>
    </xf>
    <xf numFmtId="0" fontId="0" fillId="2" borderId="2" xfId="0" applyFont="1" applyFill="1" applyBorder="1" applyAlignment="1">
      <alignment horizontal="left" wrapText="1"/>
    </xf>
    <xf numFmtId="0" fontId="3" fillId="0" borderId="0" xfId="0" applyFont="1" applyBorder="1" applyAlignment="1"/>
    <xf numFmtId="0" fontId="3" fillId="2" borderId="0" xfId="0" applyFont="1" applyFill="1" applyBorder="1" applyAlignment="1"/>
    <xf numFmtId="0" fontId="0" fillId="2" borderId="0" xfId="0" applyFill="1"/>
    <xf numFmtId="0" fontId="0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9" xfId="0" applyFont="1" applyFill="1" applyBorder="1" applyAlignment="1">
      <alignment wrapText="1"/>
    </xf>
    <xf numFmtId="0" fontId="0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10" xfId="0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9" fillId="3" borderId="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4" fillId="2" borderId="2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6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9" fontId="0" fillId="0" borderId="1" xfId="0" applyNumberForma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9" fontId="0" fillId="0" borderId="0" xfId="0" applyNumberFormat="1" applyBorder="1" applyAlignment="1">
      <alignment horizontal="right" vertical="center"/>
    </xf>
    <xf numFmtId="178" fontId="0" fillId="0" borderId="0" xfId="0" applyNumberFormat="1" applyAlignment="1"/>
    <xf numFmtId="0" fontId="10" fillId="3" borderId="1" xfId="0" applyFont="1" applyFill="1" applyBorder="1" applyAlignment="1">
      <alignment horizontal="center" vertical="center" wrapText="1"/>
    </xf>
    <xf numFmtId="178" fontId="0" fillId="0" borderId="0" xfId="0" applyNumberFormat="1" applyAlignment="1">
      <alignment horizontal="center"/>
    </xf>
    <xf numFmtId="0" fontId="11" fillId="3" borderId="2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0" fillId="2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9" fontId="0" fillId="2" borderId="1" xfId="0" applyNumberFormat="1" applyFill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1" xfId="0" applyBorder="1"/>
    <xf numFmtId="0" fontId="0" fillId="0" borderId="3" xfId="0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4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9" fontId="0" fillId="5" borderId="16" xfId="0" applyNumberForma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6" borderId="2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4" fillId="3" borderId="19" xfId="0" applyFont="1" applyFill="1" applyBorder="1"/>
    <xf numFmtId="0" fontId="10" fillId="3" borderId="3" xfId="0" applyFont="1" applyFill="1" applyBorder="1"/>
    <xf numFmtId="0" fontId="0" fillId="0" borderId="20" xfId="0" applyBorder="1"/>
    <xf numFmtId="0" fontId="0" fillId="0" borderId="2" xfId="0" applyBorder="1" applyAlignment="1">
      <alignment horizontal="right" wrapText="1"/>
    </xf>
    <xf numFmtId="0" fontId="0" fillId="0" borderId="21" xfId="0" applyBorder="1" applyAlignment="1">
      <alignment horizontal="right" wrapText="1"/>
    </xf>
    <xf numFmtId="49" fontId="15" fillId="7" borderId="13" xfId="0" applyNumberFormat="1" applyFont="1" applyFill="1" applyBorder="1" applyAlignment="1">
      <alignment horizontal="center" vertical="center"/>
    </xf>
    <xf numFmtId="49" fontId="15" fillId="7" borderId="15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right" wrapText="1"/>
    </xf>
    <xf numFmtId="178" fontId="0" fillId="7" borderId="13" xfId="0" applyNumberFormat="1" applyFill="1" applyBorder="1" applyAlignment="1">
      <alignment vertical="center"/>
    </xf>
    <xf numFmtId="0" fontId="0" fillId="0" borderId="22" xfId="0" applyBorder="1"/>
    <xf numFmtId="0" fontId="0" fillId="0" borderId="23" xfId="0" applyBorder="1"/>
    <xf numFmtId="0" fontId="4" fillId="0" borderId="20" xfId="0" applyFont="1" applyBorder="1" applyAlignment="1">
      <alignment vertical="center"/>
    </xf>
    <xf numFmtId="0" fontId="0" fillId="0" borderId="0" xfId="0" applyBorder="1" applyAlignment="1">
      <alignment vertical="center"/>
    </xf>
    <xf numFmtId="49" fontId="13" fillId="7" borderId="16" xfId="0" applyNumberFormat="1" applyFont="1" applyFill="1" applyBorder="1" applyAlignment="1">
      <alignment horizontal="right" vertical="center"/>
    </xf>
    <xf numFmtId="0" fontId="4" fillId="0" borderId="20" xfId="0" applyFont="1" applyBorder="1"/>
    <xf numFmtId="0" fontId="0" fillId="0" borderId="0" xfId="0" applyFont="1" applyBorder="1" applyAlignment="1">
      <alignment horizontal="right"/>
    </xf>
    <xf numFmtId="0" fontId="13" fillId="7" borderId="16" xfId="0" applyFont="1" applyFill="1" applyBorder="1" applyAlignment="1">
      <alignment horizontal="right" vertical="center"/>
    </xf>
    <xf numFmtId="179" fontId="0" fillId="7" borderId="16" xfId="0" applyNumberFormat="1" applyFont="1" applyFill="1" applyBorder="1" applyAlignment="1">
      <alignment horizontal="right" vertical="center"/>
    </xf>
    <xf numFmtId="0" fontId="0" fillId="0" borderId="24" xfId="0" applyBorder="1"/>
    <xf numFmtId="0" fontId="0" fillId="0" borderId="25" xfId="0" applyBorder="1"/>
    <xf numFmtId="49" fontId="15" fillId="7" borderId="16" xfId="0" applyNumberFormat="1" applyFont="1" applyFill="1" applyBorder="1" applyProtection="1">
      <protection locked="0"/>
    </xf>
    <xf numFmtId="0" fontId="15" fillId="0" borderId="0" xfId="0" applyFont="1" applyBorder="1"/>
    <xf numFmtId="49" fontId="0" fillId="0" borderId="23" xfId="0" applyNumberFormat="1" applyFill="1" applyBorder="1" applyAlignment="1">
      <alignment horizontal="right"/>
    </xf>
    <xf numFmtId="0" fontId="0" fillId="0" borderId="20" xfId="0" applyFont="1" applyFill="1" applyBorder="1"/>
    <xf numFmtId="0" fontId="16" fillId="0" borderId="0" xfId="0" applyFont="1" applyFill="1" applyBorder="1"/>
    <xf numFmtId="0" fontId="15" fillId="7" borderId="16" xfId="0" applyFont="1" applyFill="1" applyBorder="1"/>
    <xf numFmtId="0" fontId="17" fillId="0" borderId="0" xfId="0" applyFont="1" applyFill="1" applyBorder="1"/>
    <xf numFmtId="0" fontId="0" fillId="0" borderId="20" xfId="0" applyFont="1" applyBorder="1"/>
    <xf numFmtId="49" fontId="15" fillId="7" borderId="13" xfId="0" applyNumberFormat="1" applyFont="1" applyFill="1" applyBorder="1" applyAlignment="1">
      <alignment horizontal="center"/>
    </xf>
    <xf numFmtId="49" fontId="15" fillId="7" borderId="15" xfId="0" applyNumberFormat="1" applyFont="1" applyFill="1" applyBorder="1" applyAlignment="1">
      <alignment horizontal="center"/>
    </xf>
    <xf numFmtId="49" fontId="0" fillId="0" borderId="0" xfId="0" applyNumberFormat="1" applyFill="1" applyBorder="1" applyAlignment="1"/>
    <xf numFmtId="0" fontId="0" fillId="0" borderId="0" xfId="0" applyFont="1" applyBorder="1"/>
    <xf numFmtId="178" fontId="15" fillId="7" borderId="13" xfId="0" applyNumberFormat="1" applyFont="1" applyFill="1" applyBorder="1" applyAlignment="1">
      <alignment horizontal="center" vertical="center"/>
    </xf>
    <xf numFmtId="0" fontId="4" fillId="0" borderId="22" xfId="0" applyFont="1" applyBorder="1"/>
    <xf numFmtId="0" fontId="4" fillId="0" borderId="23" xfId="0" applyFont="1" applyBorder="1"/>
    <xf numFmtId="0" fontId="0" fillId="0" borderId="26" xfId="0" applyBorder="1"/>
    <xf numFmtId="0" fontId="4" fillId="0" borderId="9" xfId="0" applyFont="1" applyBorder="1"/>
    <xf numFmtId="0" fontId="0" fillId="0" borderId="2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3" fillId="7" borderId="13" xfId="0" applyFont="1" applyFill="1" applyBorder="1" applyAlignment="1" applyProtection="1">
      <alignment horizontal="center" vertical="center"/>
      <protection locked="0"/>
    </xf>
    <xf numFmtId="0" fontId="0" fillId="7" borderId="15" xfId="0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>
      <alignment vertical="center"/>
    </xf>
    <xf numFmtId="49" fontId="13" fillId="7" borderId="13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7" borderId="1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vertical="center"/>
    </xf>
    <xf numFmtId="49" fontId="0" fillId="7" borderId="13" xfId="0" applyNumberFormat="1" applyFont="1" applyFill="1" applyBorder="1" applyAlignment="1">
      <alignment horizontal="center" vertical="center"/>
    </xf>
    <xf numFmtId="0" fontId="0" fillId="7" borderId="27" xfId="0" applyFont="1" applyFill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</xf>
    <xf numFmtId="0" fontId="0" fillId="0" borderId="0" xfId="0" applyFont="1" applyBorder="1" applyAlignment="1">
      <alignment vertical="center"/>
    </xf>
    <xf numFmtId="179" fontId="0" fillId="7" borderId="16" xfId="0" applyNumberFormat="1" applyFont="1" applyFill="1" applyBorder="1" applyAlignment="1" applyProtection="1">
      <alignment vertical="center"/>
      <protection locked="0"/>
    </xf>
    <xf numFmtId="179" fontId="0" fillId="0" borderId="8" xfId="0" applyNumberFormat="1" applyFont="1" applyFill="1" applyBorder="1" applyAlignment="1" applyProtection="1">
      <alignment vertical="center"/>
      <protection locked="0"/>
    </xf>
    <xf numFmtId="179" fontId="0" fillId="7" borderId="28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right" vertical="center"/>
    </xf>
    <xf numFmtId="178" fontId="0" fillId="7" borderId="13" xfId="0" applyNumberFormat="1" applyFont="1" applyFill="1" applyBorder="1" applyAlignment="1" applyProtection="1">
      <alignment horizontal="center" vertical="center"/>
      <protection locked="0"/>
    </xf>
    <xf numFmtId="178" fontId="0" fillId="7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14" fontId="0" fillId="0" borderId="25" xfId="0" applyNumberForma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7" xfId="0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7" xfId="0" applyFont="1" applyBorder="1"/>
    <xf numFmtId="0" fontId="0" fillId="0" borderId="24" xfId="0" applyFont="1" applyBorder="1" applyAlignment="1">
      <alignment horizontal="left" wrapText="1"/>
    </xf>
    <xf numFmtId="0" fontId="0" fillId="0" borderId="29" xfId="0" applyFont="1" applyBorder="1" applyAlignment="1">
      <alignment horizontal="left" wrapText="1"/>
    </xf>
    <xf numFmtId="0" fontId="0" fillId="0" borderId="10" xfId="0" applyFont="1" applyBorder="1" applyAlignment="1">
      <alignment horizontal="left" wrapText="1"/>
    </xf>
    <xf numFmtId="0" fontId="0" fillId="0" borderId="20" xfId="0" applyFill="1" applyBorder="1"/>
    <xf numFmtId="0" fontId="18" fillId="0" borderId="20" xfId="0" applyFont="1" applyBorder="1"/>
    <xf numFmtId="10" fontId="0" fillId="0" borderId="13" xfId="0" applyNumberFormat="1" applyBorder="1" applyAlignment="1">
      <alignment horizontal="center"/>
    </xf>
    <xf numFmtId="9" fontId="0" fillId="0" borderId="15" xfId="0" applyNumberFormat="1" applyBorder="1"/>
    <xf numFmtId="0" fontId="4" fillId="0" borderId="0" xfId="0" applyFont="1" applyBorder="1"/>
    <xf numFmtId="0" fontId="0" fillId="7" borderId="16" xfId="0" applyFill="1" applyBorder="1"/>
    <xf numFmtId="9" fontId="0" fillId="0" borderId="0" xfId="0" applyNumberFormat="1" applyBorder="1" applyAlignment="1">
      <alignment horizontal="right"/>
    </xf>
    <xf numFmtId="0" fontId="3" fillId="0" borderId="30" xfId="0" applyFont="1" applyBorder="1" applyAlignment="1">
      <alignment horizontal="center" vertical="center" wrapText="1"/>
    </xf>
    <xf numFmtId="0" fontId="10" fillId="3" borderId="21" xfId="0" applyFont="1" applyFill="1" applyBorder="1"/>
    <xf numFmtId="0" fontId="0" fillId="0" borderId="31" xfId="0" applyBorder="1"/>
    <xf numFmtId="178" fontId="0" fillId="7" borderId="15" xfId="0" applyNumberFormat="1" applyFill="1" applyBorder="1" applyAlignment="1">
      <alignment vertical="center"/>
    </xf>
    <xf numFmtId="0" fontId="0" fillId="0" borderId="32" xfId="0" applyBorder="1"/>
    <xf numFmtId="0" fontId="0" fillId="0" borderId="31" xfId="0" applyBorder="1" applyAlignment="1">
      <alignment vertical="center"/>
    </xf>
    <xf numFmtId="0" fontId="0" fillId="0" borderId="33" xfId="0" applyBorder="1"/>
    <xf numFmtId="178" fontId="15" fillId="7" borderId="15" xfId="0" applyNumberFormat="1" applyFont="1" applyFill="1" applyBorder="1" applyAlignment="1">
      <alignment horizontal="center" vertical="center"/>
    </xf>
    <xf numFmtId="49" fontId="0" fillId="7" borderId="15" xfId="0" applyNumberFormat="1" applyFont="1" applyFill="1" applyBorder="1" applyAlignment="1">
      <alignment horizontal="center" vertical="center"/>
    </xf>
    <xf numFmtId="0" fontId="0" fillId="0" borderId="31" xfId="0" applyFont="1" applyBorder="1" applyAlignment="1">
      <alignment vertical="center"/>
    </xf>
    <xf numFmtId="179" fontId="0" fillId="0" borderId="0" xfId="0" applyNumberFormat="1" applyFont="1" applyFill="1" applyBorder="1" applyAlignment="1" applyProtection="1">
      <alignment vertical="center"/>
      <protection locked="0"/>
    </xf>
    <xf numFmtId="179" fontId="0" fillId="0" borderId="34" xfId="0" applyNumberFormat="1" applyFont="1" applyFill="1" applyBorder="1" applyAlignment="1" applyProtection="1">
      <alignment vertical="center"/>
      <protection locked="0"/>
    </xf>
    <xf numFmtId="14" fontId="0" fillId="0" borderId="33" xfId="0" applyNumberFormat="1" applyBorder="1" applyAlignment="1">
      <alignment vertical="center"/>
    </xf>
    <xf numFmtId="0" fontId="0" fillId="0" borderId="31" xfId="0" applyBorder="1" applyAlignment="1">
      <alignment horizontal="center"/>
    </xf>
    <xf numFmtId="0" fontId="0" fillId="0" borderId="35" xfId="0" applyFont="1" applyBorder="1"/>
    <xf numFmtId="9" fontId="0" fillId="0" borderId="0" xfId="0" applyNumberFormat="1" applyAlignment="1">
      <alignment horizontal="right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20" xfId="0" applyBorder="1" applyAlignment="1">
      <alignment horizontal="center"/>
    </xf>
    <xf numFmtId="178" fontId="0" fillId="0" borderId="0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8" xfId="0" applyBorder="1"/>
    <xf numFmtId="0" fontId="0" fillId="0" borderId="7" xfId="0" applyBorder="1" applyAlignment="1">
      <alignment horizontal="left"/>
    </xf>
    <xf numFmtId="178" fontId="0" fillId="0" borderId="36" xfId="0" applyNumberFormat="1" applyBorder="1" applyAlignment="1" applyProtection="1">
      <alignment horizontal="center"/>
    </xf>
    <xf numFmtId="0" fontId="0" fillId="0" borderId="20" xfId="0" applyBorder="1" applyAlignment="1">
      <alignment horizontal="left"/>
    </xf>
    <xf numFmtId="49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49" fontId="0" fillId="0" borderId="0" xfId="0" applyNumberFormat="1" applyBorder="1" applyAlignment="1" applyProtection="1">
      <protection locked="0"/>
    </xf>
    <xf numFmtId="49" fontId="13" fillId="7" borderId="13" xfId="0" applyNumberFormat="1" applyFont="1" applyFill="1" applyBorder="1" applyAlignment="1">
      <alignment horizontal="center"/>
    </xf>
    <xf numFmtId="0" fontId="0" fillId="0" borderId="37" xfId="0" applyBorder="1" applyAlignment="1">
      <alignment horizontal="left"/>
    </xf>
    <xf numFmtId="0" fontId="0" fillId="0" borderId="36" xfId="0" applyBorder="1" applyAlignment="1">
      <alignment horizontal="center"/>
    </xf>
    <xf numFmtId="49" fontId="0" fillId="0" borderId="36" xfId="0" applyNumberFormat="1" applyBorder="1" applyAlignment="1">
      <alignment horizontal="center"/>
    </xf>
    <xf numFmtId="49" fontId="0" fillId="0" borderId="36" xfId="0" applyNumberFormat="1" applyBorder="1"/>
    <xf numFmtId="0" fontId="0" fillId="0" borderId="38" xfId="0" applyBorder="1"/>
    <xf numFmtId="0" fontId="0" fillId="0" borderId="36" xfId="0" applyBorder="1"/>
    <xf numFmtId="0" fontId="0" fillId="0" borderId="33" xfId="0" applyBorder="1" applyAlignment="1">
      <alignment horizontal="center"/>
    </xf>
    <xf numFmtId="0" fontId="0" fillId="0" borderId="34" xfId="0" applyBorder="1" applyAlignment="1" applyProtection="1">
      <alignment horizontal="center"/>
    </xf>
    <xf numFmtId="49" fontId="0" fillId="7" borderId="15" xfId="0" applyNumberFormat="1" applyFill="1" applyBorder="1" applyAlignment="1">
      <alignment horizontal="center"/>
    </xf>
    <xf numFmtId="0" fontId="0" fillId="0" borderId="34" xfId="0" applyBorder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Comma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Excel Built-in Normal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Normal 4" xfId="50"/>
    <cellStyle name="40% - 强调文字颜色 6" xfId="51" builtinId="51"/>
    <cellStyle name="60% - 强调文字颜色 6" xfId="52" builtinId="52"/>
    <cellStyle name="Normal 5" xfId="53"/>
  </cellStyles>
  <tableStyles count="0" defaultTableStyle="TableStyleMedium9" defaultPivotStyle="PivotStyleLight16"/>
  <colors>
    <mruColors>
      <color rgb="00FFFF99"/>
      <color rgb="00C96009"/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ln w="25400">
              <a:noFill/>
            </a:ln>
          </c:spPr>
          <c:dLbls>
            <c:delete val="1"/>
          </c:dLbls>
          <c:cat>
            <c:strRef>
              <c:f>'1 概要'!$G$59:$G$63</c:f>
              <c:strCache>
                <c:ptCount val="5"/>
                <c:pt idx="0">
                  <c:v>Rigid truck/Tractor</c:v>
                </c:pt>
                <c:pt idx="1">
                  <c:v>Trailer/semi-trailer (if tractor)</c:v>
                </c:pt>
                <c:pt idx="2">
                  <c:v>Accessories</c:v>
                </c:pt>
                <c:pt idx="3">
                  <c:v>Driver PPE</c:v>
                </c:pt>
                <c:pt idx="4">
                  <c:v>Vehicle documents</c:v>
                </c:pt>
              </c:strCache>
            </c:strRef>
          </c:cat>
          <c:val>
            <c:numRef>
              <c:f>'1 概要'!$G$59:$G$63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975024"/>
        <c:axId val="249974632"/>
      </c:radarChart>
      <c:catAx>
        <c:axId val="2499750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</a:p>
        </c:txPr>
        <c:crossAx val="249974632"/>
        <c:crosses val="autoZero"/>
        <c:auto val="0"/>
        <c:lblAlgn val="ctr"/>
        <c:lblOffset val="100"/>
        <c:noMultiLvlLbl val="0"/>
      </c:catAx>
      <c:valAx>
        <c:axId val="24997463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</a:p>
        </c:txPr>
        <c:crossAx val="2499750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ln w="25400">
              <a:noFill/>
            </a:ln>
          </c:spPr>
          <c:dLbls>
            <c:delete val="1"/>
          </c:dLbls>
          <c:cat>
            <c:strRef>
              <c:f>'1 概要'!$G$59:$G$63</c:f>
              <c:strCache>
                <c:ptCount val="5"/>
                <c:pt idx="0">
                  <c:v>Rigid truck/Tractor</c:v>
                </c:pt>
                <c:pt idx="1">
                  <c:v>Trailer/semi-trailer (if tractor)</c:v>
                </c:pt>
                <c:pt idx="2">
                  <c:v>Accessories</c:v>
                </c:pt>
                <c:pt idx="3">
                  <c:v>Driver PPE</c:v>
                </c:pt>
                <c:pt idx="4">
                  <c:v>Vehicle documents</c:v>
                </c:pt>
              </c:strCache>
            </c:strRef>
          </c:cat>
          <c:val>
            <c:numRef>
              <c:f>'1 概要'!$H$59:$H$63</c:f>
              <c:numCache>
                <c:formatCode>0%</c:formatCode>
                <c:ptCount val="5"/>
                <c:pt idx="0">
                  <c:v>0.954861111111111</c:v>
                </c:pt>
                <c:pt idx="1">
                  <c:v>0.953959484346225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177192"/>
        <c:axId val="317176016"/>
      </c:radarChart>
      <c:catAx>
        <c:axId val="3171771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</a:p>
        </c:txPr>
        <c:crossAx val="317176016"/>
        <c:crosses val="autoZero"/>
        <c:auto val="0"/>
        <c:lblAlgn val="ctr"/>
        <c:lblOffset val="100"/>
        <c:noMultiLvlLbl val="0"/>
      </c:catAx>
      <c:valAx>
        <c:axId val="317176016"/>
        <c:scaling>
          <c:orientation val="minMax"/>
        </c:scaling>
        <c:delete val="0"/>
        <c:axPos val="l"/>
        <c:majorGridlines/>
        <c:numFmt formatCode="0%" sourceLinked="1"/>
        <c:majorTickMark val="cross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</a:p>
        </c:txPr>
        <c:crossAx val="3171771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114300</xdr:colOff>
      <xdr:row>40</xdr:row>
      <xdr:rowOff>85725</xdr:rowOff>
    </xdr:from>
    <xdr:to>
      <xdr:col>8</xdr:col>
      <xdr:colOff>590550</xdr:colOff>
      <xdr:row>57</xdr:row>
      <xdr:rowOff>76200</xdr:rowOff>
    </xdr:to>
    <xdr:graphicFrame>
      <xdr:nvGraphicFramePr>
        <xdr:cNvPr id="2" name="Chart 3"/>
        <xdr:cNvGraphicFramePr/>
      </xdr:nvGraphicFramePr>
      <xdr:xfrm>
        <a:off x="495300" y="8251190"/>
        <a:ext cx="73914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114299</xdr:colOff>
      <xdr:row>40</xdr:row>
      <xdr:rowOff>85725</xdr:rowOff>
    </xdr:from>
    <xdr:to>
      <xdr:col>8</xdr:col>
      <xdr:colOff>695324</xdr:colOff>
      <xdr:row>57</xdr:row>
      <xdr:rowOff>76200</xdr:rowOff>
    </xdr:to>
    <xdr:graphicFrame>
      <xdr:nvGraphicFramePr>
        <xdr:cNvPr id="3" name="Chart 3"/>
        <xdr:cNvGraphicFramePr/>
      </xdr:nvGraphicFramePr>
      <xdr:xfrm>
        <a:off x="494665" y="8251190"/>
        <a:ext cx="749617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4</xdr:row>
      <xdr:rowOff>292735</xdr:rowOff>
    </xdr:from>
    <xdr:to>
      <xdr:col>1</xdr:col>
      <xdr:colOff>1849755</xdr:colOff>
      <xdr:row>5</xdr:row>
      <xdr:rowOff>2461260</xdr:rowOff>
    </xdr:to>
    <xdr:pic>
      <xdr:nvPicPr>
        <xdr:cNvPr id="2" name="图片 1" descr="微信图片_201901081543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5010" y="1073785"/>
          <a:ext cx="1839595" cy="246380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</xdr:colOff>
      <xdr:row>4</xdr:row>
      <xdr:rowOff>293370</xdr:rowOff>
    </xdr:from>
    <xdr:to>
      <xdr:col>2</xdr:col>
      <xdr:colOff>1891030</xdr:colOff>
      <xdr:row>5</xdr:row>
      <xdr:rowOff>2515870</xdr:rowOff>
    </xdr:to>
    <xdr:pic>
      <xdr:nvPicPr>
        <xdr:cNvPr id="3" name="图片 2" descr="微信图片_201901081544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59380" y="1074420"/>
          <a:ext cx="1879600" cy="2517775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</xdr:colOff>
      <xdr:row>4</xdr:row>
      <xdr:rowOff>292735</xdr:rowOff>
    </xdr:from>
    <xdr:to>
      <xdr:col>3</xdr:col>
      <xdr:colOff>1918970</xdr:colOff>
      <xdr:row>5</xdr:row>
      <xdr:rowOff>2552700</xdr:rowOff>
    </xdr:to>
    <xdr:pic>
      <xdr:nvPicPr>
        <xdr:cNvPr id="4" name="图片 3" descr="微信图片_20190108154422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54980" y="1073785"/>
          <a:ext cx="1907540" cy="255524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4</xdr:row>
      <xdr:rowOff>292735</xdr:rowOff>
    </xdr:from>
    <xdr:to>
      <xdr:col>4</xdr:col>
      <xdr:colOff>741680</xdr:colOff>
      <xdr:row>5</xdr:row>
      <xdr:rowOff>513080</xdr:rowOff>
    </xdr:to>
    <xdr:pic>
      <xdr:nvPicPr>
        <xdr:cNvPr id="5" name="图片 4" descr="微信图片_2019010815435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299450" y="1073785"/>
          <a:ext cx="728980" cy="515620"/>
        </a:xfrm>
        <a:prstGeom prst="rect">
          <a:avLst/>
        </a:prstGeom>
      </xdr:spPr>
    </xdr:pic>
    <xdr:clientData/>
  </xdr:twoCellAnchor>
  <xdr:twoCellAnchor editAs="oneCell">
    <xdr:from>
      <xdr:col>4</xdr:col>
      <xdr:colOff>1657985</xdr:colOff>
      <xdr:row>5</xdr:row>
      <xdr:rowOff>18415</xdr:rowOff>
    </xdr:from>
    <xdr:to>
      <xdr:col>4</xdr:col>
      <xdr:colOff>2490470</xdr:colOff>
      <xdr:row>5</xdr:row>
      <xdr:rowOff>642620</xdr:rowOff>
    </xdr:to>
    <xdr:pic>
      <xdr:nvPicPr>
        <xdr:cNvPr id="6" name="图片 5" descr="微信图片_20190108154338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944735" y="1094740"/>
          <a:ext cx="832485" cy="624205"/>
        </a:xfrm>
        <a:prstGeom prst="rect">
          <a:avLst/>
        </a:prstGeom>
      </xdr:spPr>
    </xdr:pic>
    <xdr:clientData/>
  </xdr:twoCellAnchor>
  <xdr:twoCellAnchor editAs="oneCell">
    <xdr:from>
      <xdr:col>4</xdr:col>
      <xdr:colOff>23495</xdr:colOff>
      <xdr:row>5</xdr:row>
      <xdr:rowOff>643890</xdr:rowOff>
    </xdr:from>
    <xdr:to>
      <xdr:col>4</xdr:col>
      <xdr:colOff>1031875</xdr:colOff>
      <xdr:row>5</xdr:row>
      <xdr:rowOff>1400175</xdr:rowOff>
    </xdr:to>
    <xdr:pic>
      <xdr:nvPicPr>
        <xdr:cNvPr id="7" name="图片 6" descr="微信图片_20190108154338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10245" y="1720215"/>
          <a:ext cx="1008380" cy="756285"/>
        </a:xfrm>
        <a:prstGeom prst="rect">
          <a:avLst/>
        </a:prstGeom>
      </xdr:spPr>
    </xdr:pic>
    <xdr:clientData/>
  </xdr:twoCellAnchor>
  <xdr:twoCellAnchor editAs="oneCell">
    <xdr:from>
      <xdr:col>4</xdr:col>
      <xdr:colOff>786130</xdr:colOff>
      <xdr:row>4</xdr:row>
      <xdr:rowOff>290195</xdr:rowOff>
    </xdr:from>
    <xdr:to>
      <xdr:col>4</xdr:col>
      <xdr:colOff>1586230</xdr:colOff>
      <xdr:row>5</xdr:row>
      <xdr:rowOff>548005</xdr:rowOff>
    </xdr:to>
    <xdr:pic>
      <xdr:nvPicPr>
        <xdr:cNvPr id="8" name="图片 7" descr="微信图片_2019010815435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072880" y="1071245"/>
          <a:ext cx="800100" cy="553085"/>
        </a:xfrm>
        <a:prstGeom prst="rect">
          <a:avLst/>
        </a:prstGeom>
      </xdr:spPr>
    </xdr:pic>
    <xdr:clientData/>
  </xdr:twoCellAnchor>
  <xdr:twoCellAnchor editAs="oneCell">
    <xdr:from>
      <xdr:col>4</xdr:col>
      <xdr:colOff>144780</xdr:colOff>
      <xdr:row>5</xdr:row>
      <xdr:rowOff>1486535</xdr:rowOff>
    </xdr:from>
    <xdr:to>
      <xdr:col>4</xdr:col>
      <xdr:colOff>1344295</xdr:colOff>
      <xdr:row>5</xdr:row>
      <xdr:rowOff>2365375</xdr:rowOff>
    </xdr:to>
    <xdr:pic>
      <xdr:nvPicPr>
        <xdr:cNvPr id="9" name="图片 8" descr="微信图片_20190108154422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431530" y="2562860"/>
          <a:ext cx="1199515" cy="878840"/>
        </a:xfrm>
        <a:prstGeom prst="rect">
          <a:avLst/>
        </a:prstGeom>
      </xdr:spPr>
    </xdr:pic>
    <xdr:clientData/>
  </xdr:twoCellAnchor>
  <xdr:twoCellAnchor editAs="oneCell">
    <xdr:from>
      <xdr:col>4</xdr:col>
      <xdr:colOff>1055370</xdr:colOff>
      <xdr:row>5</xdr:row>
      <xdr:rowOff>655320</xdr:rowOff>
    </xdr:from>
    <xdr:to>
      <xdr:col>4</xdr:col>
      <xdr:colOff>2002790</xdr:colOff>
      <xdr:row>5</xdr:row>
      <xdr:rowOff>1363345</xdr:rowOff>
    </xdr:to>
    <xdr:pic>
      <xdr:nvPicPr>
        <xdr:cNvPr id="10" name="图片 9" descr="微信图片_20190108154422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342120" y="1731645"/>
          <a:ext cx="947420" cy="708025"/>
        </a:xfrm>
        <a:prstGeom prst="rect">
          <a:avLst/>
        </a:prstGeom>
      </xdr:spPr>
    </xdr:pic>
    <xdr:clientData/>
  </xdr:twoCellAnchor>
  <xdr:twoCellAnchor editAs="oneCell">
    <xdr:from>
      <xdr:col>4</xdr:col>
      <xdr:colOff>2703830</xdr:colOff>
      <xdr:row>5</xdr:row>
      <xdr:rowOff>43815</xdr:rowOff>
    </xdr:from>
    <xdr:to>
      <xdr:col>4</xdr:col>
      <xdr:colOff>3393440</xdr:colOff>
      <xdr:row>5</xdr:row>
      <xdr:rowOff>967105</xdr:rowOff>
    </xdr:to>
    <xdr:pic>
      <xdr:nvPicPr>
        <xdr:cNvPr id="11" name="图片 10" descr="微信图片_20190108154422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990580" y="1120140"/>
          <a:ext cx="689610" cy="923290"/>
        </a:xfrm>
        <a:prstGeom prst="rect">
          <a:avLst/>
        </a:prstGeom>
      </xdr:spPr>
    </xdr:pic>
    <xdr:clientData/>
  </xdr:twoCellAnchor>
  <xdr:twoCellAnchor editAs="oneCell">
    <xdr:from>
      <xdr:col>4</xdr:col>
      <xdr:colOff>2183765</xdr:colOff>
      <xdr:row>5</xdr:row>
      <xdr:rowOff>1239520</xdr:rowOff>
    </xdr:from>
    <xdr:to>
      <xdr:col>4</xdr:col>
      <xdr:colOff>3009265</xdr:colOff>
      <xdr:row>5</xdr:row>
      <xdr:rowOff>2340610</xdr:rowOff>
    </xdr:to>
    <xdr:pic>
      <xdr:nvPicPr>
        <xdr:cNvPr id="12" name="图片 11" descr="微信图片_20190108154422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470515" y="2315845"/>
          <a:ext cx="825500" cy="1101090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</xdr:colOff>
      <xdr:row>4</xdr:row>
      <xdr:rowOff>293370</xdr:rowOff>
    </xdr:from>
    <xdr:to>
      <xdr:col>5</xdr:col>
      <xdr:colOff>1931670</xdr:colOff>
      <xdr:row>5</xdr:row>
      <xdr:rowOff>1447800</xdr:rowOff>
    </xdr:to>
    <xdr:pic>
      <xdr:nvPicPr>
        <xdr:cNvPr id="13" name="图片 12" descr="微信图片_20190108154422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928475" y="1074420"/>
          <a:ext cx="1918970" cy="1449705"/>
        </a:xfrm>
        <a:prstGeom prst="rect">
          <a:avLst/>
        </a:prstGeom>
      </xdr:spPr>
    </xdr:pic>
    <xdr:clientData/>
  </xdr:twoCellAnchor>
  <xdr:twoCellAnchor editAs="oneCell">
    <xdr:from>
      <xdr:col>5</xdr:col>
      <xdr:colOff>2053590</xdr:colOff>
      <xdr:row>5</xdr:row>
      <xdr:rowOff>60960</xdr:rowOff>
    </xdr:from>
    <xdr:to>
      <xdr:col>5</xdr:col>
      <xdr:colOff>3973195</xdr:colOff>
      <xdr:row>5</xdr:row>
      <xdr:rowOff>1501140</xdr:rowOff>
    </xdr:to>
    <xdr:pic>
      <xdr:nvPicPr>
        <xdr:cNvPr id="14" name="图片 13" descr="微信图片_20190108154422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3969365" y="1137285"/>
          <a:ext cx="1919605" cy="14401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95250</xdr:rowOff>
    </xdr:from>
    <xdr:to>
      <xdr:col>0</xdr:col>
      <xdr:colOff>2886075</xdr:colOff>
      <xdr:row>11</xdr:row>
      <xdr:rowOff>104775</xdr:rowOff>
    </xdr:to>
    <xdr:pic>
      <xdr:nvPicPr>
        <xdr:cNvPr id="2" name="Picture 1" descr="DSCF0271"/>
        <xdr:cNvPicPr>
          <a:picLocks noChangeAspect="1" noChangeArrowheads="1"/>
        </xdr:cNvPicPr>
      </xdr:nvPicPr>
      <xdr:blipFill>
        <a:blip r:embed="rId1" cstate="print"/>
        <a:srcRect l="7006" t="8721" r="2548" b="12439"/>
        <a:stretch>
          <a:fillRect/>
        </a:stretch>
      </xdr:blipFill>
      <xdr:spPr>
        <a:xfrm>
          <a:off x="180975" y="95250"/>
          <a:ext cx="2705100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11</xdr:row>
      <xdr:rowOff>142875</xdr:rowOff>
    </xdr:from>
    <xdr:to>
      <xdr:col>0</xdr:col>
      <xdr:colOff>2886075</xdr:colOff>
      <xdr:row>23</xdr:row>
      <xdr:rowOff>98615</xdr:rowOff>
    </xdr:to>
    <xdr:pic>
      <xdr:nvPicPr>
        <xdr:cNvPr id="3" name="Picture 2" descr="DSCF0273"/>
        <xdr:cNvPicPr>
          <a:picLocks noChangeAspect="1" noChangeArrowheads="1"/>
        </xdr:cNvPicPr>
      </xdr:nvPicPr>
      <xdr:blipFill>
        <a:blip r:embed="rId2" cstate="print"/>
        <a:srcRect l="4696" t="12296" r="3039" b="8465"/>
        <a:stretch>
          <a:fillRect/>
        </a:stretch>
      </xdr:blipFill>
      <xdr:spPr>
        <a:xfrm>
          <a:off x="152400" y="2286000"/>
          <a:ext cx="2733675" cy="189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3</xdr:row>
      <xdr:rowOff>152400</xdr:rowOff>
    </xdr:from>
    <xdr:to>
      <xdr:col>0</xdr:col>
      <xdr:colOff>1047750</xdr:colOff>
      <xdr:row>4</xdr:row>
      <xdr:rowOff>304800</xdr:rowOff>
    </xdr:to>
    <xdr:sp>
      <xdr:nvSpPr>
        <xdr:cNvPr id="4" name="Oval 3"/>
        <xdr:cNvSpPr/>
      </xdr:nvSpPr>
      <xdr:spPr>
        <a:xfrm>
          <a:off x="161925" y="638175"/>
          <a:ext cx="885825" cy="3143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1047750</xdr:colOff>
      <xdr:row>4</xdr:row>
      <xdr:rowOff>147638</xdr:rowOff>
    </xdr:from>
    <xdr:to>
      <xdr:col>1</xdr:col>
      <xdr:colOff>28575</xdr:colOff>
      <xdr:row>7</xdr:row>
      <xdr:rowOff>104775</xdr:rowOff>
    </xdr:to>
    <xdr:cxnSp>
      <xdr:nvCxnSpPr>
        <xdr:cNvPr id="5" name="Straight Arrow Connector 4"/>
        <xdr:cNvCxnSpPr>
          <a:stCxn id="4" idx="6"/>
        </xdr:cNvCxnSpPr>
      </xdr:nvCxnSpPr>
      <xdr:spPr>
        <a:xfrm>
          <a:off x="1047750" y="795020"/>
          <a:ext cx="2000250" cy="80518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200025</xdr:colOff>
      <xdr:row>14</xdr:row>
      <xdr:rowOff>123825</xdr:rowOff>
    </xdr:from>
    <xdr:to>
      <xdr:col>0</xdr:col>
      <xdr:colOff>1171575</xdr:colOff>
      <xdr:row>16</xdr:row>
      <xdr:rowOff>47625</xdr:rowOff>
    </xdr:to>
    <xdr:sp>
      <xdr:nvSpPr>
        <xdr:cNvPr id="6" name="Oval 5"/>
        <xdr:cNvSpPr/>
      </xdr:nvSpPr>
      <xdr:spPr>
        <a:xfrm>
          <a:off x="200025" y="2752725"/>
          <a:ext cx="971550" cy="2476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1171575</xdr:colOff>
      <xdr:row>8</xdr:row>
      <xdr:rowOff>95250</xdr:rowOff>
    </xdr:from>
    <xdr:to>
      <xdr:col>1</xdr:col>
      <xdr:colOff>9525</xdr:colOff>
      <xdr:row>15</xdr:row>
      <xdr:rowOff>85725</xdr:rowOff>
    </xdr:to>
    <xdr:cxnSp>
      <xdr:nvCxnSpPr>
        <xdr:cNvPr id="7" name="Straight Arrow Connector 6"/>
        <xdr:cNvCxnSpPr>
          <a:stCxn id="6" idx="6"/>
        </xdr:cNvCxnSpPr>
      </xdr:nvCxnSpPr>
      <xdr:spPr>
        <a:xfrm flipV="1">
          <a:off x="1171575" y="1752600"/>
          <a:ext cx="1857375" cy="112395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1760481</xdr:colOff>
      <xdr:row>12</xdr:row>
      <xdr:rowOff>120088</xdr:rowOff>
    </xdr:from>
    <xdr:to>
      <xdr:col>0</xdr:col>
      <xdr:colOff>2857990</xdr:colOff>
      <xdr:row>14</xdr:row>
      <xdr:rowOff>91513</xdr:rowOff>
    </xdr:to>
    <xdr:sp>
      <xdr:nvSpPr>
        <xdr:cNvPr id="8" name="Oval 7"/>
        <xdr:cNvSpPr/>
      </xdr:nvSpPr>
      <xdr:spPr>
        <a:xfrm rot="21184982">
          <a:off x="1760220" y="2425065"/>
          <a:ext cx="1097280" cy="2952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2291456</xdr:colOff>
      <xdr:row>10</xdr:row>
      <xdr:rowOff>66675</xdr:rowOff>
    </xdr:from>
    <xdr:to>
      <xdr:col>1</xdr:col>
      <xdr:colOff>0</xdr:colOff>
      <xdr:row>12</xdr:row>
      <xdr:rowOff>121162</xdr:rowOff>
    </xdr:to>
    <xdr:cxnSp>
      <xdr:nvCxnSpPr>
        <xdr:cNvPr id="9" name="Straight Arrow Connector 8"/>
        <xdr:cNvCxnSpPr>
          <a:stCxn id="8" idx="0"/>
        </xdr:cNvCxnSpPr>
      </xdr:nvCxnSpPr>
      <xdr:spPr>
        <a:xfrm flipV="1">
          <a:off x="2291080" y="2047875"/>
          <a:ext cx="728345" cy="37782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69"/>
  <sheetViews>
    <sheetView showGridLines="0" tabSelected="1" view="pageBreakPreview" zoomScaleNormal="100" zoomScaleSheetLayoutView="100" topLeftCell="A22" workbookViewId="0">
      <selection activeCell="G9" sqref="G9"/>
    </sheetView>
  </sheetViews>
  <sheetFormatPr defaultColWidth="11.4285714285714" defaultRowHeight="12.75"/>
  <cols>
    <col min="1" max="1" width="5.71428571428571" customWidth="1"/>
    <col min="2" max="2" width="11.7142857142857" customWidth="1"/>
    <col min="3" max="3" width="21.2857142857143" customWidth="1"/>
    <col min="4" max="5" width="11.7142857142857" customWidth="1"/>
    <col min="6" max="6" width="1" customWidth="1"/>
    <col min="7" max="7" width="32.5714285714286" customWidth="1"/>
    <col min="8" max="8" width="13.7142857142857" customWidth="1"/>
    <col min="9" max="9" width="12.1428571428571" customWidth="1"/>
    <col min="10" max="10" width="11.4285714285714" customWidth="1"/>
    <col min="11" max="11" width="24.5714285714286" customWidth="1"/>
  </cols>
  <sheetData>
    <row r="1" ht="44.25" customHeight="1" spans="2:9">
      <c r="B1" s="141" t="s">
        <v>0</v>
      </c>
      <c r="C1" s="142"/>
      <c r="D1" s="142"/>
      <c r="E1" s="142"/>
      <c r="F1" s="142"/>
      <c r="G1" s="142"/>
      <c r="H1" s="142"/>
      <c r="I1" s="220"/>
    </row>
    <row r="2" ht="18" spans="2:9">
      <c r="B2" s="143" t="s">
        <v>1</v>
      </c>
      <c r="C2" s="144"/>
      <c r="D2" s="144"/>
      <c r="E2" s="144"/>
      <c r="F2" s="144"/>
      <c r="G2" s="144"/>
      <c r="H2" s="144"/>
      <c r="I2" s="221"/>
    </row>
    <row r="3" ht="3.75" customHeight="1" spans="2:9">
      <c r="B3" s="145"/>
      <c r="C3" s="82"/>
      <c r="D3" s="82"/>
      <c r="E3" s="82"/>
      <c r="F3" s="82"/>
      <c r="G3" s="82"/>
      <c r="H3" s="82"/>
      <c r="I3" s="222"/>
    </row>
    <row r="4" ht="26.25" customHeight="1" spans="2:9">
      <c r="B4" s="146" t="s">
        <v>2</v>
      </c>
      <c r="C4" s="147"/>
      <c r="D4" s="148" t="s">
        <v>3</v>
      </c>
      <c r="E4" s="149"/>
      <c r="F4" s="150"/>
      <c r="G4" s="151" t="s">
        <v>4</v>
      </c>
      <c r="H4" s="152">
        <v>43467</v>
      </c>
      <c r="I4" s="223"/>
    </row>
    <row r="5" ht="4.5" customHeight="1" spans="2:9">
      <c r="B5" s="145"/>
      <c r="C5" s="82"/>
      <c r="D5" s="82"/>
      <c r="E5" s="82"/>
      <c r="F5" s="82"/>
      <c r="G5" s="82"/>
      <c r="H5" s="82"/>
      <c r="I5" s="222"/>
    </row>
    <row r="6" ht="4.5" customHeight="1" spans="2:9">
      <c r="B6" s="153"/>
      <c r="C6" s="154"/>
      <c r="D6" s="154"/>
      <c r="E6" s="154"/>
      <c r="F6" s="154"/>
      <c r="G6" s="154"/>
      <c r="H6" s="154"/>
      <c r="I6" s="224"/>
    </row>
    <row r="7" s="1" customFormat="1" ht="22.5" customHeight="1" spans="2:9">
      <c r="B7" s="155" t="s">
        <v>5</v>
      </c>
      <c r="C7" s="156"/>
      <c r="D7" s="156"/>
      <c r="E7" s="156"/>
      <c r="F7" s="156"/>
      <c r="G7" s="157" t="s">
        <v>6</v>
      </c>
      <c r="H7" s="156"/>
      <c r="I7" s="225"/>
    </row>
    <row r="8" ht="3" customHeight="1" spans="2:9">
      <c r="B8" s="158"/>
      <c r="C8" s="82"/>
      <c r="D8" s="82"/>
      <c r="E8" s="82"/>
      <c r="F8" s="82"/>
      <c r="G8" s="159"/>
      <c r="H8" s="82"/>
      <c r="I8" s="222"/>
    </row>
    <row r="9" s="1" customFormat="1" ht="22.5" customHeight="1" spans="2:9">
      <c r="B9" s="155" t="s">
        <v>7</v>
      </c>
      <c r="C9" s="156"/>
      <c r="D9" s="156"/>
      <c r="E9" s="156"/>
      <c r="F9" s="156"/>
      <c r="G9" s="160" t="s">
        <v>8</v>
      </c>
      <c r="H9" s="156"/>
      <c r="I9" s="225"/>
    </row>
    <row r="10" ht="4.5" customHeight="1" spans="2:9">
      <c r="B10" s="158"/>
      <c r="C10" s="82"/>
      <c r="D10" s="82"/>
      <c r="E10" s="82"/>
      <c r="F10" s="82"/>
      <c r="G10" s="159"/>
      <c r="H10" s="82"/>
      <c r="I10" s="222"/>
    </row>
    <row r="11" s="1" customFormat="1" ht="22.5" customHeight="1" spans="2:9">
      <c r="B11" s="155" t="s">
        <v>9</v>
      </c>
      <c r="C11" s="156"/>
      <c r="D11" s="156"/>
      <c r="E11" s="156"/>
      <c r="F11" s="156"/>
      <c r="G11" s="157" t="s">
        <v>10</v>
      </c>
      <c r="H11" s="156"/>
      <c r="I11" s="225"/>
    </row>
    <row r="12" ht="3.75" customHeight="1" spans="2:9">
      <c r="B12" s="158"/>
      <c r="C12" s="82"/>
      <c r="D12" s="82"/>
      <c r="E12" s="82"/>
      <c r="F12" s="82"/>
      <c r="G12" s="159"/>
      <c r="H12" s="82"/>
      <c r="I12" s="222"/>
    </row>
    <row r="13" s="1" customFormat="1" ht="22.5" customHeight="1" spans="2:9">
      <c r="B13" s="155" t="s">
        <v>11</v>
      </c>
      <c r="C13" s="156"/>
      <c r="D13" s="156"/>
      <c r="E13" s="156"/>
      <c r="F13" s="156"/>
      <c r="G13" s="161">
        <v>40000</v>
      </c>
      <c r="H13" s="156"/>
      <c r="I13" s="225"/>
    </row>
    <row r="14" ht="3" customHeight="1" spans="2:9">
      <c r="B14" s="162"/>
      <c r="C14" s="163"/>
      <c r="D14" s="82"/>
      <c r="E14" s="163"/>
      <c r="F14" s="163"/>
      <c r="G14" s="82"/>
      <c r="H14" s="163"/>
      <c r="I14" s="226"/>
    </row>
    <row r="15" ht="24.95" customHeight="1" spans="2:9">
      <c r="B15" s="158" t="s">
        <v>12</v>
      </c>
      <c r="C15" s="82"/>
      <c r="D15" s="164" t="s">
        <v>13</v>
      </c>
      <c r="E15" s="165"/>
      <c r="F15" s="82"/>
      <c r="G15" s="166"/>
      <c r="H15" s="82"/>
      <c r="I15" s="222"/>
    </row>
    <row r="16" ht="19.5" customHeight="1" spans="2:9">
      <c r="B16" s="167" t="s">
        <v>14</v>
      </c>
      <c r="C16" s="168"/>
      <c r="D16" s="169" t="s">
        <v>15</v>
      </c>
      <c r="E16" s="165"/>
      <c r="F16" s="82"/>
      <c r="G16" s="82"/>
      <c r="H16" s="82"/>
      <c r="I16" s="222"/>
    </row>
    <row r="17" ht="19.5" customHeight="1" spans="2:9">
      <c r="B17" s="167" t="s">
        <v>16</v>
      </c>
      <c r="C17" s="170"/>
      <c r="D17" s="169" t="s">
        <v>13</v>
      </c>
      <c r="E17" s="165"/>
      <c r="F17" s="82"/>
      <c r="G17" s="82"/>
      <c r="H17" s="82"/>
      <c r="I17" s="222"/>
    </row>
    <row r="18" ht="19.5" customHeight="1" spans="2:9">
      <c r="B18" s="171" t="s">
        <v>17</v>
      </c>
      <c r="C18" s="82"/>
      <c r="D18" s="172" t="s">
        <v>18</v>
      </c>
      <c r="E18" s="173"/>
      <c r="F18" s="174"/>
      <c r="G18" s="175" t="s">
        <v>19</v>
      </c>
      <c r="H18" s="176">
        <v>33954</v>
      </c>
      <c r="I18" s="227"/>
    </row>
    <row r="19" ht="3.75" customHeight="1" spans="2:9">
      <c r="B19" s="145"/>
      <c r="C19" s="82"/>
      <c r="D19" s="82"/>
      <c r="E19" s="82"/>
      <c r="F19" s="82"/>
      <c r="G19" s="82"/>
      <c r="H19" s="82"/>
      <c r="I19" s="222"/>
    </row>
    <row r="20" ht="13.5" spans="2:9">
      <c r="B20" s="177" t="s">
        <v>20</v>
      </c>
      <c r="C20" s="178"/>
      <c r="D20" s="178"/>
      <c r="E20" s="179"/>
      <c r="F20" s="82"/>
      <c r="G20" s="180" t="s">
        <v>21</v>
      </c>
      <c r="H20" s="154"/>
      <c r="I20" s="224"/>
    </row>
    <row r="21" s="1" customFormat="1" ht="23.25" customHeight="1" spans="2:9">
      <c r="B21" s="181" t="s">
        <v>22</v>
      </c>
      <c r="C21" s="182"/>
      <c r="D21" s="183" t="s">
        <v>23</v>
      </c>
      <c r="E21" s="184"/>
      <c r="F21" s="156"/>
      <c r="G21" s="185" t="s">
        <v>24</v>
      </c>
      <c r="H21" s="186" t="s">
        <v>25</v>
      </c>
      <c r="I21" s="228"/>
    </row>
    <row r="22" s="1" customFormat="1" ht="23.25" customHeight="1" spans="2:9">
      <c r="B22" s="181" t="s">
        <v>26</v>
      </c>
      <c r="C22" s="187"/>
      <c r="D22" s="188" t="s">
        <v>27</v>
      </c>
      <c r="E22" s="184"/>
      <c r="F22" s="156"/>
      <c r="G22" s="189" t="s">
        <v>28</v>
      </c>
      <c r="H22" s="190" t="s">
        <v>29</v>
      </c>
      <c r="I22" s="228"/>
    </row>
    <row r="23" s="1" customFormat="1" ht="23.25" customHeight="1" spans="2:9">
      <c r="B23" s="181" t="s">
        <v>30</v>
      </c>
      <c r="C23" s="156"/>
      <c r="D23" s="191">
        <v>215</v>
      </c>
      <c r="E23" s="192">
        <f>D23*1.34</f>
        <v>288.1</v>
      </c>
      <c r="F23" s="156"/>
      <c r="G23" s="189"/>
      <c r="H23" s="193"/>
      <c r="I23" s="229"/>
    </row>
    <row r="24" s="1" customFormat="1" ht="23.25" customHeight="1" spans="2:9">
      <c r="B24" s="181" t="s">
        <v>31</v>
      </c>
      <c r="C24" s="156"/>
      <c r="D24" s="194">
        <v>7000</v>
      </c>
      <c r="E24" s="195"/>
      <c r="F24" s="156"/>
      <c r="G24" s="189" t="s">
        <v>31</v>
      </c>
      <c r="H24" s="194">
        <v>6600</v>
      </c>
      <c r="I24" s="230"/>
    </row>
    <row r="25" s="1" customFormat="1" ht="23.25" customHeight="1" spans="2:9">
      <c r="B25" s="181" t="s">
        <v>32</v>
      </c>
      <c r="C25" s="156"/>
      <c r="D25" s="194"/>
      <c r="E25" s="195"/>
      <c r="F25" s="156"/>
      <c r="G25" s="189" t="s">
        <v>32</v>
      </c>
      <c r="H25" s="194">
        <v>40000</v>
      </c>
      <c r="I25" s="230"/>
    </row>
    <row r="26" s="1" customFormat="1" ht="23.25" customHeight="1" spans="2:9">
      <c r="B26" s="189" t="s">
        <v>33</v>
      </c>
      <c r="C26" s="156"/>
      <c r="D26" s="196"/>
      <c r="E26" s="195"/>
      <c r="F26" s="156"/>
      <c r="G26" s="189" t="s">
        <v>33</v>
      </c>
      <c r="H26" s="194">
        <v>33400</v>
      </c>
      <c r="I26" s="231"/>
    </row>
    <row r="27" s="1" customFormat="1" ht="23.25" customHeight="1" spans="2:9">
      <c r="B27" s="181" t="s">
        <v>34</v>
      </c>
      <c r="C27" s="197"/>
      <c r="D27" s="198">
        <v>42887</v>
      </c>
      <c r="E27" s="199"/>
      <c r="F27" s="156"/>
      <c r="G27" s="189" t="s">
        <v>34</v>
      </c>
      <c r="H27" s="198">
        <v>42827</v>
      </c>
      <c r="I27" s="199"/>
    </row>
    <row r="28" s="1" customFormat="1" ht="6" customHeight="1" spans="2:9">
      <c r="B28" s="200"/>
      <c r="C28" s="201"/>
      <c r="D28" s="202"/>
      <c r="E28" s="203"/>
      <c r="F28" s="156"/>
      <c r="G28" s="204"/>
      <c r="H28" s="201"/>
      <c r="I28" s="232"/>
    </row>
    <row r="29" ht="16.5" customHeight="1" spans="2:9">
      <c r="B29" s="145"/>
      <c r="C29" s="82"/>
      <c r="D29" s="115" t="s">
        <v>35</v>
      </c>
      <c r="E29" s="205" t="s">
        <v>36</v>
      </c>
      <c r="F29" s="82"/>
      <c r="G29" s="206"/>
      <c r="H29" s="115" t="s">
        <v>35</v>
      </c>
      <c r="I29" s="233" t="s">
        <v>36</v>
      </c>
    </row>
    <row r="30" ht="14.25" customHeight="1" spans="2:9">
      <c r="B30" s="171" t="s">
        <v>37</v>
      </c>
      <c r="C30" s="82"/>
      <c r="D30" s="207" t="s">
        <v>38</v>
      </c>
      <c r="E30" s="208"/>
      <c r="F30" s="82"/>
      <c r="G30" s="209" t="s">
        <v>37</v>
      </c>
      <c r="H30" s="207" t="s">
        <v>38</v>
      </c>
      <c r="I30" s="234"/>
    </row>
    <row r="31" ht="14.25" customHeight="1" spans="2:9">
      <c r="B31" s="171" t="s">
        <v>39</v>
      </c>
      <c r="C31" s="82"/>
      <c r="D31" s="207" t="s">
        <v>38</v>
      </c>
      <c r="E31" s="208"/>
      <c r="F31" s="82"/>
      <c r="G31" s="209" t="s">
        <v>39</v>
      </c>
      <c r="H31" s="207" t="s">
        <v>38</v>
      </c>
      <c r="I31" s="234"/>
    </row>
    <row r="32" ht="14.25" customHeight="1" spans="2:9">
      <c r="B32" s="171" t="s">
        <v>40</v>
      </c>
      <c r="C32" s="82"/>
      <c r="D32" s="207" t="s">
        <v>38</v>
      </c>
      <c r="E32" s="208"/>
      <c r="F32" s="82"/>
      <c r="G32" s="209" t="s">
        <v>40</v>
      </c>
      <c r="H32" s="207" t="s">
        <v>38</v>
      </c>
      <c r="I32" s="234"/>
    </row>
    <row r="33" ht="14.25" customHeight="1" spans="2:9">
      <c r="B33" s="210" t="s">
        <v>41</v>
      </c>
      <c r="C33" s="211"/>
      <c r="D33" s="207" t="s">
        <v>38</v>
      </c>
      <c r="E33" s="208"/>
      <c r="F33" s="82"/>
      <c r="G33" s="212" t="s">
        <v>41</v>
      </c>
      <c r="H33" s="207" t="s">
        <v>38</v>
      </c>
      <c r="I33" s="234"/>
    </row>
    <row r="34" ht="16.5" customHeight="1" spans="2:9">
      <c r="B34" s="213" t="s">
        <v>42</v>
      </c>
      <c r="C34" s="82"/>
      <c r="D34" s="82"/>
      <c r="E34" s="82"/>
      <c r="F34" s="82"/>
      <c r="G34" s="82"/>
      <c r="H34" s="82"/>
      <c r="I34" s="222"/>
    </row>
    <row r="35" ht="16.5" customHeight="1" spans="2:9">
      <c r="B35" s="213" t="s">
        <v>43</v>
      </c>
      <c r="C35" s="82"/>
      <c r="D35" s="82"/>
      <c r="E35" s="82"/>
      <c r="F35" s="82"/>
      <c r="G35" s="82"/>
      <c r="H35" s="82"/>
      <c r="I35" s="222"/>
    </row>
    <row r="36" ht="16.5" customHeight="1" spans="2:9">
      <c r="B36" s="213" t="s">
        <v>44</v>
      </c>
      <c r="C36" s="82"/>
      <c r="D36" s="82"/>
      <c r="E36" s="82"/>
      <c r="F36" s="82"/>
      <c r="G36" s="82"/>
      <c r="H36" s="82"/>
      <c r="I36" s="222"/>
    </row>
    <row r="37" spans="2:9">
      <c r="B37" s="213"/>
      <c r="C37" s="82"/>
      <c r="D37" s="82"/>
      <c r="E37" s="82"/>
      <c r="F37" s="82"/>
      <c r="G37" s="82"/>
      <c r="H37" s="82"/>
      <c r="I37" s="222"/>
    </row>
    <row r="38" spans="2:9">
      <c r="B38" s="214" t="s">
        <v>45</v>
      </c>
      <c r="C38" s="82"/>
      <c r="D38" s="82"/>
      <c r="E38" s="82"/>
      <c r="F38" s="82"/>
      <c r="G38" s="82"/>
      <c r="H38" s="82"/>
      <c r="I38" s="222"/>
    </row>
    <row r="39" ht="6.75" customHeight="1" spans="2:9">
      <c r="B39" s="145"/>
      <c r="C39" s="82"/>
      <c r="D39" s="82"/>
      <c r="E39" s="82"/>
      <c r="F39" s="82"/>
      <c r="G39" s="82"/>
      <c r="H39" s="82"/>
      <c r="I39" s="222"/>
    </row>
    <row r="40" spans="2:9">
      <c r="B40" s="158" t="s">
        <v>46</v>
      </c>
      <c r="C40" s="82"/>
      <c r="D40" s="215" t="s">
        <v>47</v>
      </c>
      <c r="E40" s="216">
        <f>'3 各项打分'!H126</f>
        <v>0.961972667855021</v>
      </c>
      <c r="F40" s="82"/>
      <c r="G40" s="217" t="s">
        <v>48</v>
      </c>
      <c r="H40" s="218"/>
      <c r="I40" s="222"/>
    </row>
    <row r="41" spans="2:9">
      <c r="B41" s="145"/>
      <c r="C41" s="82"/>
      <c r="D41" s="82"/>
      <c r="E41" s="82"/>
      <c r="F41" s="82"/>
      <c r="G41" s="82"/>
      <c r="H41" s="82"/>
      <c r="I41" s="222"/>
    </row>
    <row r="42" spans="2:9">
      <c r="B42" s="145"/>
      <c r="C42" s="82"/>
      <c r="D42" s="82"/>
      <c r="E42" s="82"/>
      <c r="F42" s="82"/>
      <c r="G42" s="82"/>
      <c r="H42" s="82"/>
      <c r="I42" s="222"/>
    </row>
    <row r="43" spans="2:9">
      <c r="B43" s="145"/>
      <c r="C43" s="82"/>
      <c r="D43" s="82"/>
      <c r="E43" s="82"/>
      <c r="F43" s="82"/>
      <c r="G43" s="82"/>
      <c r="H43" s="82"/>
      <c r="I43" s="222"/>
    </row>
    <row r="44" spans="2:9">
      <c r="B44" s="145"/>
      <c r="C44" s="82"/>
      <c r="D44" s="82"/>
      <c r="E44" s="82"/>
      <c r="F44" s="82"/>
      <c r="G44" s="82"/>
      <c r="H44" s="82"/>
      <c r="I44" s="222"/>
    </row>
    <row r="45" spans="2:9">
      <c r="B45" s="145"/>
      <c r="C45" s="82"/>
      <c r="D45" s="82"/>
      <c r="E45" s="82"/>
      <c r="F45" s="82"/>
      <c r="G45" s="82"/>
      <c r="H45" s="82"/>
      <c r="I45" s="222"/>
    </row>
    <row r="46" spans="2:9">
      <c r="B46" s="145"/>
      <c r="C46" s="82"/>
      <c r="D46" s="82"/>
      <c r="E46" s="82"/>
      <c r="F46" s="82"/>
      <c r="G46" s="82"/>
      <c r="H46" s="82"/>
      <c r="I46" s="222"/>
    </row>
    <row r="47" spans="2:9">
      <c r="B47" s="145"/>
      <c r="C47" s="82"/>
      <c r="D47" s="82"/>
      <c r="E47" s="82"/>
      <c r="F47" s="82"/>
      <c r="G47" s="82"/>
      <c r="H47" s="82"/>
      <c r="I47" s="222"/>
    </row>
    <row r="48" spans="2:9">
      <c r="B48" s="145"/>
      <c r="C48" s="82"/>
      <c r="D48" s="82"/>
      <c r="E48" s="82"/>
      <c r="F48" s="82"/>
      <c r="G48" s="82"/>
      <c r="H48" s="82"/>
      <c r="I48" s="222"/>
    </row>
    <row r="49" spans="2:12">
      <c r="B49" s="145"/>
      <c r="C49" s="82"/>
      <c r="D49" s="82"/>
      <c r="E49" s="82"/>
      <c r="F49" s="82"/>
      <c r="G49" s="82"/>
      <c r="H49" s="82"/>
      <c r="I49" s="222"/>
      <c r="L49" s="235"/>
    </row>
    <row r="50" spans="2:9">
      <c r="B50" s="145"/>
      <c r="C50" s="82"/>
      <c r="D50" s="82"/>
      <c r="E50" s="82"/>
      <c r="F50" s="82"/>
      <c r="G50" s="82"/>
      <c r="H50" s="82"/>
      <c r="I50" s="222"/>
    </row>
    <row r="51" spans="2:9">
      <c r="B51" s="145"/>
      <c r="C51" s="82"/>
      <c r="D51" s="82"/>
      <c r="E51" s="82"/>
      <c r="F51" s="82"/>
      <c r="G51" s="82"/>
      <c r="H51" s="82"/>
      <c r="I51" s="222"/>
    </row>
    <row r="52" spans="2:9">
      <c r="B52" s="145"/>
      <c r="C52" s="82"/>
      <c r="D52" s="82"/>
      <c r="E52" s="82"/>
      <c r="F52" s="82"/>
      <c r="G52" s="82"/>
      <c r="H52" s="82"/>
      <c r="I52" s="222"/>
    </row>
    <row r="53" spans="2:9">
      <c r="B53" s="145"/>
      <c r="C53" s="82"/>
      <c r="D53" s="82"/>
      <c r="E53" s="82"/>
      <c r="F53" s="82"/>
      <c r="G53" s="82"/>
      <c r="H53" s="82"/>
      <c r="I53" s="222"/>
    </row>
    <row r="54" spans="2:9">
      <c r="B54" s="145"/>
      <c r="C54" s="82"/>
      <c r="D54" s="82"/>
      <c r="E54" s="82"/>
      <c r="F54" s="82"/>
      <c r="G54" s="82"/>
      <c r="H54" s="82"/>
      <c r="I54" s="222"/>
    </row>
    <row r="55" spans="2:9">
      <c r="B55" s="145"/>
      <c r="C55" s="82"/>
      <c r="D55" s="82"/>
      <c r="E55" s="82"/>
      <c r="F55" s="82"/>
      <c r="G55" s="82"/>
      <c r="H55" s="82"/>
      <c r="I55" s="222"/>
    </row>
    <row r="56" spans="2:9">
      <c r="B56" s="145"/>
      <c r="C56" s="82"/>
      <c r="D56" s="82"/>
      <c r="E56" s="82"/>
      <c r="F56" s="82"/>
      <c r="G56" s="82"/>
      <c r="H56" s="82"/>
      <c r="I56" s="222"/>
    </row>
    <row r="57" spans="2:9">
      <c r="B57" s="145"/>
      <c r="C57" s="82"/>
      <c r="D57" s="82"/>
      <c r="E57" s="82"/>
      <c r="F57" s="82"/>
      <c r="G57" s="82"/>
      <c r="H57" s="82"/>
      <c r="I57" s="222"/>
    </row>
    <row r="58" spans="2:9">
      <c r="B58" s="145"/>
      <c r="C58" s="82"/>
      <c r="D58" s="82"/>
      <c r="E58" s="82"/>
      <c r="F58" s="82"/>
      <c r="G58" s="82"/>
      <c r="H58" s="82"/>
      <c r="I58" s="222"/>
    </row>
    <row r="59" spans="2:9">
      <c r="B59" s="145"/>
      <c r="C59" s="82"/>
      <c r="D59" s="82"/>
      <c r="E59" s="82"/>
      <c r="F59" s="82"/>
      <c r="G59" s="82" t="s">
        <v>49</v>
      </c>
      <c r="H59" s="219">
        <f>'3 各项打分'!H60</f>
        <v>0.954861111111111</v>
      </c>
      <c r="I59" s="222"/>
    </row>
    <row r="60" spans="2:9">
      <c r="B60" s="145"/>
      <c r="C60" s="82"/>
      <c r="D60" s="82"/>
      <c r="E60" s="82"/>
      <c r="F60" s="82"/>
      <c r="G60" s="82" t="s">
        <v>50</v>
      </c>
      <c r="H60" s="219">
        <f>'3 各项打分'!H93</f>
        <v>0.953959484346225</v>
      </c>
      <c r="I60" s="222"/>
    </row>
    <row r="61" spans="2:9">
      <c r="B61" s="145"/>
      <c r="C61" s="82"/>
      <c r="D61" s="82"/>
      <c r="E61" s="82"/>
      <c r="F61" s="82"/>
      <c r="G61" s="82" t="s">
        <v>51</v>
      </c>
      <c r="H61" s="219">
        <f>'3 各项打分'!H106</f>
        <v>1</v>
      </c>
      <c r="I61" s="222"/>
    </row>
    <row r="62" spans="2:9">
      <c r="B62" s="145"/>
      <c r="C62" s="82"/>
      <c r="D62" s="82"/>
      <c r="E62" s="82"/>
      <c r="F62" s="82"/>
      <c r="G62" s="82" t="s">
        <v>52</v>
      </c>
      <c r="H62" s="219">
        <f>'3 各项打分'!H113</f>
        <v>1</v>
      </c>
      <c r="I62" s="222"/>
    </row>
    <row r="63" spans="2:9">
      <c r="B63" s="145"/>
      <c r="C63" s="82"/>
      <c r="D63" s="82"/>
      <c r="E63" s="82"/>
      <c r="F63" s="82"/>
      <c r="G63" s="82" t="s">
        <v>53</v>
      </c>
      <c r="H63" s="219">
        <f>'3 各项打分'!H124</f>
        <v>1</v>
      </c>
      <c r="I63" s="222"/>
    </row>
    <row r="64" spans="2:9">
      <c r="B64" s="145"/>
      <c r="C64" s="82"/>
      <c r="D64" s="82"/>
      <c r="E64" s="82"/>
      <c r="F64" s="82"/>
      <c r="G64" s="82"/>
      <c r="H64" s="82"/>
      <c r="I64" s="222"/>
    </row>
    <row r="65" spans="2:9">
      <c r="B65" s="145"/>
      <c r="C65" s="82"/>
      <c r="D65" s="82"/>
      <c r="E65" s="115" t="s">
        <v>54</v>
      </c>
      <c r="F65" s="115"/>
      <c r="G65" s="236" t="s">
        <v>55</v>
      </c>
      <c r="H65" s="236"/>
      <c r="I65" s="257"/>
    </row>
    <row r="66" spans="2:9">
      <c r="B66" s="237" t="s">
        <v>56</v>
      </c>
      <c r="C66" s="238"/>
      <c r="D66" s="238"/>
      <c r="E66" s="154"/>
      <c r="F66" s="179"/>
      <c r="G66" s="239" t="s">
        <v>56</v>
      </c>
      <c r="H66" s="154"/>
      <c r="I66" s="224"/>
    </row>
    <row r="67" ht="13.5" spans="2:9">
      <c r="B67" s="240" t="s">
        <v>57</v>
      </c>
      <c r="C67" s="115"/>
      <c r="D67" s="241"/>
      <c r="E67" s="242"/>
      <c r="F67" s="243"/>
      <c r="G67" s="244" t="s">
        <v>57</v>
      </c>
      <c r="H67" s="245"/>
      <c r="I67" s="258"/>
    </row>
    <row r="68" ht="24.75" customHeight="1" spans="2:9">
      <c r="B68" s="246" t="s">
        <v>58</v>
      </c>
      <c r="C68" s="247"/>
      <c r="D68" s="248" t="str">
        <f>D15</f>
        <v>张平河</v>
      </c>
      <c r="E68" s="249"/>
      <c r="F68" s="243"/>
      <c r="G68" s="82" t="s">
        <v>59</v>
      </c>
      <c r="H68" s="250" t="s">
        <v>60</v>
      </c>
      <c r="I68" s="259"/>
    </row>
    <row r="69" ht="22.5" customHeight="1" spans="2:9">
      <c r="B69" s="251"/>
      <c r="C69" s="252"/>
      <c r="D69" s="253"/>
      <c r="E69" s="254"/>
      <c r="F69" s="255"/>
      <c r="G69" s="256"/>
      <c r="H69" s="256"/>
      <c r="I69" s="260"/>
    </row>
  </sheetData>
  <mergeCells count="15">
    <mergeCell ref="B1:I1"/>
    <mergeCell ref="B4:C4"/>
    <mergeCell ref="D4:E4"/>
    <mergeCell ref="D18:E18"/>
    <mergeCell ref="H18:I18"/>
    <mergeCell ref="D21:E21"/>
    <mergeCell ref="H21:I21"/>
    <mergeCell ref="D22:E22"/>
    <mergeCell ref="H22:I22"/>
    <mergeCell ref="D27:E27"/>
    <mergeCell ref="H27:I27"/>
    <mergeCell ref="B33:C33"/>
    <mergeCell ref="D67:E67"/>
    <mergeCell ref="H67:I67"/>
    <mergeCell ref="H68:I68"/>
  </mergeCells>
  <dataValidations count="1">
    <dataValidation type="list" allowBlank="1" showInputMessage="1" showErrorMessage="1" sqref="D40">
      <formula1>"Truck,Tractor"</formula1>
    </dataValidation>
  </dataValidations>
  <pageMargins left="0.589583333333333" right="0.45" top="0.429861111111111" bottom="0.5" header="0.419444444444444" footer="0.259722222222222"/>
  <pageSetup paperSize="9" scale="77" orientation="portrait"/>
  <headerFooter alignWithMargins="0">
    <oddFooter>&amp;LRev 0&amp;CPATROM Hydrocarbures Liquides&amp;REvaluation Véhicule</oddFooter>
  </headerFooter>
  <colBreaks count="1" manualBreakCount="1">
    <brk id="9" max="6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F6"/>
  <sheetViews>
    <sheetView showGridLines="0" zoomScale="70" zoomScaleNormal="70" workbookViewId="0">
      <selection activeCell="E19" sqref="E19"/>
    </sheetView>
  </sheetViews>
  <sheetFormatPr defaultColWidth="9" defaultRowHeight="12.75" outlineLevelRow="5" outlineLevelCol="5"/>
  <cols>
    <col min="1" max="1" width="10.5714285714286" customWidth="1"/>
    <col min="2" max="2" width="29.1428571428571" customWidth="1"/>
    <col min="3" max="3" width="43.4285714285714" customWidth="1"/>
    <col min="4" max="4" width="41.1428571428571" customWidth="1"/>
    <col min="5" max="5" width="54.4285714285714" customWidth="1"/>
    <col min="6" max="6" width="64.7142857142857" customWidth="1"/>
  </cols>
  <sheetData>
    <row r="4" ht="23.25" spans="1:6">
      <c r="A4" s="135" t="s">
        <v>61</v>
      </c>
      <c r="B4" s="136" t="s">
        <v>62</v>
      </c>
      <c r="C4" s="136" t="s">
        <v>63</v>
      </c>
      <c r="D4" s="136" t="s">
        <v>64</v>
      </c>
      <c r="E4" s="136" t="s">
        <v>65</v>
      </c>
      <c r="F4" s="136" t="s">
        <v>66</v>
      </c>
    </row>
    <row r="5" ht="23.25" spans="1:6">
      <c r="A5" s="137" t="s">
        <v>67</v>
      </c>
      <c r="B5" s="138"/>
      <c r="C5" s="138"/>
      <c r="D5" s="138"/>
      <c r="E5" s="138"/>
      <c r="F5" s="139"/>
    </row>
    <row r="6" ht="203.25" customHeight="1" spans="1:6">
      <c r="A6" s="140" t="s">
        <v>68</v>
      </c>
      <c r="B6" s="3"/>
      <c r="C6" s="3"/>
      <c r="D6" s="3"/>
      <c r="E6" s="3"/>
      <c r="F6" s="3"/>
    </row>
  </sheetData>
  <mergeCells count="1">
    <mergeCell ref="A5:F5"/>
  </mergeCells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8"/>
  <sheetViews>
    <sheetView showGridLines="0" view="pageBreakPreview" zoomScaleNormal="100" zoomScaleSheetLayoutView="100" topLeftCell="A118" workbookViewId="0">
      <selection activeCell="B76" sqref="B76"/>
    </sheetView>
  </sheetViews>
  <sheetFormatPr defaultColWidth="11.4285714285714" defaultRowHeight="12.75"/>
  <cols>
    <col min="1" max="1" width="50.4285714285714" customWidth="1"/>
    <col min="2" max="5" width="3.71428571428571" customWidth="1"/>
    <col min="6" max="6" width="5.42857142857143" customWidth="1"/>
    <col min="7" max="7" width="6.71428571428571" customWidth="1"/>
    <col min="8" max="8" width="20.8571428571429" customWidth="1"/>
    <col min="9" max="9" width="14" customWidth="1"/>
    <col min="10" max="10" width="14.8571428571429" customWidth="1"/>
  </cols>
  <sheetData>
    <row r="1" ht="38.25" customHeight="1" spans="1:10">
      <c r="A1" s="83" t="s">
        <v>69</v>
      </c>
      <c r="B1" s="83"/>
      <c r="C1" s="83"/>
      <c r="D1" s="83"/>
      <c r="E1" s="83"/>
      <c r="F1" s="83"/>
      <c r="G1" s="83"/>
      <c r="H1" s="83"/>
      <c r="I1" s="83"/>
      <c r="J1" s="83"/>
    </row>
    <row r="2" ht="5.25" customHeight="1"/>
    <row r="4" ht="15" customHeight="1" spans="1:10">
      <c r="A4" s="84" t="s">
        <v>70</v>
      </c>
      <c r="B4" s="84"/>
      <c r="C4" s="84"/>
      <c r="D4" s="84"/>
      <c r="E4" s="84"/>
      <c r="F4" s="84"/>
      <c r="G4" s="84"/>
      <c r="H4" s="85" t="s">
        <v>71</v>
      </c>
      <c r="I4" s="106">
        <f>'1 概要'!H4</f>
        <v>43467</v>
      </c>
      <c r="J4" s="106"/>
    </row>
    <row r="5" ht="6" customHeight="1"/>
    <row r="6" s="1" customFormat="1" ht="25.5" spans="1:10">
      <c r="A6" s="86" t="s">
        <v>72</v>
      </c>
      <c r="B6" s="87">
        <v>3</v>
      </c>
      <c r="C6" s="87">
        <v>2</v>
      </c>
      <c r="D6" s="87">
        <v>1</v>
      </c>
      <c r="E6" s="87">
        <v>0</v>
      </c>
      <c r="F6" s="87" t="s">
        <v>73</v>
      </c>
      <c r="G6" s="87" t="s">
        <v>74</v>
      </c>
      <c r="H6" s="87" t="s">
        <v>75</v>
      </c>
      <c r="I6" s="87" t="s">
        <v>76</v>
      </c>
      <c r="J6" s="107" t="s">
        <v>77</v>
      </c>
    </row>
    <row r="7" s="82" customFormat="1" ht="6" customHeight="1" spans="2:10">
      <c r="B7" s="88"/>
      <c r="C7" s="88"/>
      <c r="D7" s="88"/>
      <c r="E7" s="88"/>
      <c r="F7" s="88"/>
      <c r="G7" s="88"/>
      <c r="H7" s="88"/>
      <c r="I7" s="88"/>
      <c r="J7" s="88"/>
    </row>
    <row r="8" s="47" customFormat="1" spans="1:10">
      <c r="A8" s="26" t="s">
        <v>78</v>
      </c>
      <c r="B8" s="89">
        <v>3</v>
      </c>
      <c r="C8" s="89"/>
      <c r="D8" s="89"/>
      <c r="E8" s="89"/>
      <c r="F8" s="89">
        <v>25</v>
      </c>
      <c r="G8" s="90">
        <f>(B8+C8+D8+E8)/3*F8</f>
        <v>25</v>
      </c>
      <c r="H8" s="91"/>
      <c r="I8" s="89"/>
      <c r="J8" s="89"/>
    </row>
    <row r="9" s="47" customFormat="1" spans="1:10">
      <c r="A9" s="30" t="s">
        <v>79</v>
      </c>
      <c r="B9" s="89">
        <v>3</v>
      </c>
      <c r="C9" s="92"/>
      <c r="D9" s="92"/>
      <c r="E9" s="89"/>
      <c r="F9" s="89">
        <v>2</v>
      </c>
      <c r="G9" s="90">
        <f t="shared" ref="G9:G59" si="0">(B9+C9+D9+E9)/3*F9</f>
        <v>2</v>
      </c>
      <c r="H9" s="89"/>
      <c r="I9" s="89"/>
      <c r="J9" s="89"/>
    </row>
    <row r="10" s="47" customFormat="1" spans="1:10">
      <c r="A10" s="26" t="s">
        <v>80</v>
      </c>
      <c r="B10" s="89">
        <v>3</v>
      </c>
      <c r="C10" s="92"/>
      <c r="D10" s="92"/>
      <c r="E10" s="89"/>
      <c r="F10" s="89">
        <v>6</v>
      </c>
      <c r="G10" s="90">
        <f t="shared" si="0"/>
        <v>6</v>
      </c>
      <c r="H10" s="89"/>
      <c r="I10" s="89"/>
      <c r="J10" s="89"/>
    </row>
    <row r="11" s="47" customFormat="1" spans="1:10">
      <c r="A11" s="26" t="s">
        <v>81</v>
      </c>
      <c r="B11" s="89">
        <v>3</v>
      </c>
      <c r="C11" s="92"/>
      <c r="E11" s="89"/>
      <c r="F11" s="89">
        <v>6</v>
      </c>
      <c r="G11" s="90">
        <f t="shared" si="0"/>
        <v>6</v>
      </c>
      <c r="H11" s="93"/>
      <c r="I11" s="89"/>
      <c r="J11" s="89"/>
    </row>
    <row r="12" s="47" customFormat="1" spans="1:10">
      <c r="A12" s="26" t="s">
        <v>82</v>
      </c>
      <c r="B12" s="89">
        <v>3</v>
      </c>
      <c r="C12" s="92"/>
      <c r="D12" s="92"/>
      <c r="E12" s="89"/>
      <c r="F12" s="89">
        <v>2</v>
      </c>
      <c r="G12" s="90">
        <f t="shared" si="0"/>
        <v>2</v>
      </c>
      <c r="H12" s="89"/>
      <c r="I12" s="89"/>
      <c r="J12" s="89"/>
    </row>
    <row r="13" s="47" customFormat="1" spans="1:10">
      <c r="A13" s="26" t="s">
        <v>83</v>
      </c>
      <c r="B13" s="89">
        <v>3</v>
      </c>
      <c r="C13" s="92"/>
      <c r="D13" s="92"/>
      <c r="E13" s="89"/>
      <c r="F13" s="89">
        <v>2</v>
      </c>
      <c r="G13" s="90">
        <f t="shared" si="0"/>
        <v>2</v>
      </c>
      <c r="H13" s="89"/>
      <c r="I13" s="89"/>
      <c r="J13" s="89"/>
    </row>
    <row r="14" s="47" customFormat="1" spans="1:10">
      <c r="A14" s="26" t="s">
        <v>84</v>
      </c>
      <c r="B14" s="89">
        <v>3</v>
      </c>
      <c r="C14" s="89"/>
      <c r="D14" s="89"/>
      <c r="E14" s="89"/>
      <c r="F14" s="89">
        <v>4</v>
      </c>
      <c r="G14" s="90">
        <f t="shared" si="0"/>
        <v>4</v>
      </c>
      <c r="H14" s="89"/>
      <c r="I14" s="89"/>
      <c r="J14" s="89"/>
    </row>
    <row r="15" s="47" customFormat="1" spans="1:10">
      <c r="A15" s="26" t="s">
        <v>85</v>
      </c>
      <c r="B15" s="89">
        <v>3</v>
      </c>
      <c r="C15" s="92"/>
      <c r="D15" s="92"/>
      <c r="E15" s="89"/>
      <c r="F15" s="89">
        <v>2</v>
      </c>
      <c r="G15" s="90">
        <f t="shared" si="0"/>
        <v>2</v>
      </c>
      <c r="H15" s="89"/>
      <c r="I15" s="89"/>
      <c r="J15" s="89"/>
    </row>
    <row r="16" s="47" customFormat="1" spans="1:10">
      <c r="A16" s="26" t="s">
        <v>86</v>
      </c>
      <c r="B16" s="89">
        <v>3</v>
      </c>
      <c r="C16" s="92"/>
      <c r="D16" s="92"/>
      <c r="E16" s="89"/>
      <c r="F16" s="89">
        <v>5</v>
      </c>
      <c r="G16" s="90">
        <f t="shared" si="0"/>
        <v>5</v>
      </c>
      <c r="H16" s="89"/>
      <c r="I16" s="89"/>
      <c r="J16" s="89"/>
    </row>
    <row r="17" s="47" customFormat="1" spans="1:10">
      <c r="A17" s="26" t="s">
        <v>87</v>
      </c>
      <c r="B17" s="89">
        <v>3</v>
      </c>
      <c r="C17" s="92"/>
      <c r="D17" s="92"/>
      <c r="E17" s="89"/>
      <c r="F17" s="89">
        <v>2</v>
      </c>
      <c r="G17" s="90">
        <f t="shared" si="0"/>
        <v>2</v>
      </c>
      <c r="H17" s="89"/>
      <c r="I17" s="89"/>
      <c r="J17" s="89"/>
    </row>
    <row r="18" s="47" customFormat="1" spans="1:10">
      <c r="A18" s="26" t="s">
        <v>88</v>
      </c>
      <c r="B18" s="89">
        <v>3</v>
      </c>
      <c r="C18" s="92"/>
      <c r="D18" s="92"/>
      <c r="E18" s="89"/>
      <c r="F18" s="89">
        <v>2</v>
      </c>
      <c r="G18" s="90">
        <f t="shared" si="0"/>
        <v>2</v>
      </c>
      <c r="H18" s="89"/>
      <c r="I18" s="89"/>
      <c r="J18" s="89"/>
    </row>
    <row r="19" s="47" customFormat="1" spans="1:10">
      <c r="A19" s="26" t="s">
        <v>89</v>
      </c>
      <c r="B19" s="89">
        <v>3</v>
      </c>
      <c r="C19" s="92"/>
      <c r="D19" s="92"/>
      <c r="E19" s="89"/>
      <c r="F19" s="89">
        <v>10</v>
      </c>
      <c r="G19" s="90">
        <f t="shared" si="0"/>
        <v>10</v>
      </c>
      <c r="H19" s="89"/>
      <c r="I19" s="89"/>
      <c r="J19" s="89"/>
    </row>
    <row r="20" s="47" customFormat="1" spans="1:10">
      <c r="A20" s="26" t="s">
        <v>90</v>
      </c>
      <c r="B20" s="89">
        <v>3</v>
      </c>
      <c r="C20" s="92"/>
      <c r="D20" s="92"/>
      <c r="E20" s="89"/>
      <c r="F20" s="89">
        <v>20</v>
      </c>
      <c r="G20" s="90">
        <f t="shared" si="0"/>
        <v>20</v>
      </c>
      <c r="H20" s="89"/>
      <c r="I20" s="89"/>
      <c r="J20" s="89"/>
    </row>
    <row r="21" s="47" customFormat="1" spans="1:10">
      <c r="A21" s="26" t="s">
        <v>91</v>
      </c>
      <c r="B21" s="89">
        <v>3</v>
      </c>
      <c r="C21" s="92"/>
      <c r="D21" s="92"/>
      <c r="E21" s="89"/>
      <c r="F21" s="89">
        <v>5</v>
      </c>
      <c r="G21" s="90">
        <f t="shared" si="0"/>
        <v>5</v>
      </c>
      <c r="H21" s="89"/>
      <c r="I21" s="89"/>
      <c r="J21" s="89"/>
    </row>
    <row r="22" s="47" customFormat="1" spans="1:10">
      <c r="A22" s="26" t="s">
        <v>92</v>
      </c>
      <c r="B22" s="89">
        <v>3</v>
      </c>
      <c r="C22" s="92"/>
      <c r="D22" s="92"/>
      <c r="E22" s="89"/>
      <c r="F22" s="89">
        <v>5</v>
      </c>
      <c r="G22" s="90">
        <f t="shared" si="0"/>
        <v>5</v>
      </c>
      <c r="H22" s="89"/>
      <c r="I22" s="89"/>
      <c r="J22" s="89"/>
    </row>
    <row r="23" s="47" customFormat="1" spans="1:10">
      <c r="A23" s="26" t="s">
        <v>93</v>
      </c>
      <c r="B23" s="89">
        <v>3</v>
      </c>
      <c r="C23" s="92"/>
      <c r="D23" s="92"/>
      <c r="E23" s="89"/>
      <c r="F23" s="89">
        <v>3</v>
      </c>
      <c r="G23" s="90">
        <f t="shared" si="0"/>
        <v>3</v>
      </c>
      <c r="H23" s="89"/>
      <c r="I23" s="89"/>
      <c r="J23" s="89"/>
    </row>
    <row r="24" s="47" customFormat="1" spans="1:10">
      <c r="A24" s="26" t="s">
        <v>94</v>
      </c>
      <c r="B24" s="89">
        <v>3</v>
      </c>
      <c r="C24" s="92"/>
      <c r="D24" s="89"/>
      <c r="E24" s="89"/>
      <c r="F24" s="89">
        <v>4</v>
      </c>
      <c r="G24" s="90">
        <f t="shared" si="0"/>
        <v>4</v>
      </c>
      <c r="H24" s="89"/>
      <c r="I24" s="89"/>
      <c r="J24" s="89"/>
    </row>
    <row r="25" s="47" customFormat="1" spans="1:10">
      <c r="A25" s="26" t="s">
        <v>95</v>
      </c>
      <c r="B25" s="89">
        <v>3</v>
      </c>
      <c r="C25" s="92"/>
      <c r="D25" s="89"/>
      <c r="E25" s="89"/>
      <c r="F25" s="89">
        <v>2</v>
      </c>
      <c r="G25" s="90">
        <f t="shared" si="0"/>
        <v>2</v>
      </c>
      <c r="H25" s="89"/>
      <c r="I25" s="89"/>
      <c r="J25" s="89"/>
    </row>
    <row r="26" s="47" customFormat="1" spans="1:10">
      <c r="A26" s="26" t="s">
        <v>96</v>
      </c>
      <c r="B26" s="89">
        <v>3</v>
      </c>
      <c r="C26" s="92"/>
      <c r="D26" s="89"/>
      <c r="E26" s="89"/>
      <c r="F26" s="89">
        <v>4</v>
      </c>
      <c r="G26" s="90">
        <f t="shared" si="0"/>
        <v>4</v>
      </c>
      <c r="H26" s="89"/>
      <c r="I26" s="89"/>
      <c r="J26" s="89"/>
    </row>
    <row r="27" s="47" customFormat="1" spans="1:10">
      <c r="A27" s="26" t="s">
        <v>97</v>
      </c>
      <c r="B27" s="89">
        <v>3</v>
      </c>
      <c r="C27" s="92"/>
      <c r="D27" s="89"/>
      <c r="E27" s="89"/>
      <c r="F27" s="89">
        <v>2</v>
      </c>
      <c r="G27" s="90">
        <f t="shared" si="0"/>
        <v>2</v>
      </c>
      <c r="H27" s="89"/>
      <c r="I27" s="89"/>
      <c r="J27" s="89"/>
    </row>
    <row r="28" s="47" customFormat="1" spans="1:10">
      <c r="A28" s="26" t="s">
        <v>98</v>
      </c>
      <c r="B28" s="89">
        <v>3</v>
      </c>
      <c r="C28" s="92"/>
      <c r="D28" s="89"/>
      <c r="E28" s="89"/>
      <c r="F28" s="89">
        <v>2</v>
      </c>
      <c r="G28" s="90">
        <f t="shared" si="0"/>
        <v>2</v>
      </c>
      <c r="H28" s="89"/>
      <c r="I28" s="89"/>
      <c r="J28" s="89"/>
    </row>
    <row r="29" s="47" customFormat="1" spans="1:10">
      <c r="A29" s="26" t="s">
        <v>66</v>
      </c>
      <c r="B29" s="89">
        <v>3</v>
      </c>
      <c r="C29" s="92"/>
      <c r="D29" s="89"/>
      <c r="E29" s="89"/>
      <c r="F29" s="89">
        <v>2</v>
      </c>
      <c r="G29" s="90">
        <f t="shared" si="0"/>
        <v>2</v>
      </c>
      <c r="H29" s="89"/>
      <c r="I29" s="89"/>
      <c r="J29" s="89"/>
    </row>
    <row r="30" s="47" customFormat="1" spans="1:10">
      <c r="A30" s="26" t="s">
        <v>99</v>
      </c>
      <c r="B30" s="89">
        <v>3</v>
      </c>
      <c r="C30" s="92"/>
      <c r="D30" s="89"/>
      <c r="E30" s="89"/>
      <c r="F30" s="89">
        <v>5</v>
      </c>
      <c r="G30" s="90">
        <f t="shared" si="0"/>
        <v>5</v>
      </c>
      <c r="H30" s="89"/>
      <c r="I30" s="89"/>
      <c r="J30" s="89"/>
    </row>
    <row r="31" s="47" customFormat="1" spans="1:10">
      <c r="A31" s="26" t="s">
        <v>100</v>
      </c>
      <c r="B31" s="89">
        <v>3</v>
      </c>
      <c r="C31" s="92"/>
      <c r="D31" s="92"/>
      <c r="E31" s="89"/>
      <c r="F31" s="89">
        <v>5</v>
      </c>
      <c r="G31" s="90">
        <f t="shared" si="0"/>
        <v>5</v>
      </c>
      <c r="H31" s="89"/>
      <c r="I31" s="89"/>
      <c r="J31" s="89"/>
    </row>
    <row r="32" s="47" customFormat="1" spans="1:10">
      <c r="A32" s="26" t="s">
        <v>101</v>
      </c>
      <c r="B32" s="89">
        <v>3</v>
      </c>
      <c r="C32" s="89"/>
      <c r="D32" s="92"/>
      <c r="E32" s="89"/>
      <c r="F32" s="89">
        <v>10</v>
      </c>
      <c r="G32" s="90">
        <f t="shared" si="0"/>
        <v>10</v>
      </c>
      <c r="H32" s="89"/>
      <c r="I32" s="89"/>
      <c r="J32" s="89"/>
    </row>
    <row r="33" s="47" customFormat="1" spans="1:10">
      <c r="A33" s="94" t="s">
        <v>102</v>
      </c>
      <c r="B33" s="89">
        <v>3</v>
      </c>
      <c r="C33" s="89"/>
      <c r="D33" s="92"/>
      <c r="E33" s="89"/>
      <c r="F33" s="89">
        <v>10</v>
      </c>
      <c r="G33" s="90">
        <f t="shared" si="0"/>
        <v>10</v>
      </c>
      <c r="H33" s="89"/>
      <c r="I33" s="89"/>
      <c r="J33" s="89"/>
    </row>
    <row r="34" s="47" customFormat="1" spans="1:10">
      <c r="A34" s="36" t="s">
        <v>103</v>
      </c>
      <c r="B34" s="89">
        <v>3</v>
      </c>
      <c r="C34" s="89"/>
      <c r="D34" s="92"/>
      <c r="E34" s="89"/>
      <c r="F34" s="89">
        <v>5</v>
      </c>
      <c r="G34" s="90">
        <f t="shared" si="0"/>
        <v>5</v>
      </c>
      <c r="H34" s="95"/>
      <c r="I34" s="89"/>
      <c r="J34" s="89"/>
    </row>
    <row r="35" s="47" customFormat="1" spans="1:10">
      <c r="A35" s="26" t="s">
        <v>104</v>
      </c>
      <c r="B35" s="89">
        <v>3</v>
      </c>
      <c r="C35" s="89"/>
      <c r="D35" s="92"/>
      <c r="E35" s="89"/>
      <c r="F35" s="89">
        <v>5</v>
      </c>
      <c r="G35" s="90">
        <f t="shared" si="0"/>
        <v>5</v>
      </c>
      <c r="H35" s="89"/>
      <c r="I35" s="89"/>
      <c r="J35" s="89"/>
    </row>
    <row r="36" s="47" customFormat="1" spans="1:10">
      <c r="A36" s="26" t="s">
        <v>105</v>
      </c>
      <c r="B36" s="89">
        <v>3</v>
      </c>
      <c r="C36" s="92"/>
      <c r="D36" s="92"/>
      <c r="E36" s="89"/>
      <c r="F36" s="89">
        <v>4</v>
      </c>
      <c r="G36" s="90">
        <f t="shared" si="0"/>
        <v>4</v>
      </c>
      <c r="H36" s="89"/>
      <c r="I36" s="89"/>
      <c r="J36" s="89"/>
    </row>
    <row r="37" s="47" customFormat="1" spans="1:10">
      <c r="A37" s="26" t="s">
        <v>106</v>
      </c>
      <c r="B37" s="89">
        <v>3</v>
      </c>
      <c r="C37" s="92"/>
      <c r="D37" s="92"/>
      <c r="E37" s="89"/>
      <c r="F37" s="89">
        <v>4</v>
      </c>
      <c r="G37" s="90">
        <f t="shared" si="0"/>
        <v>4</v>
      </c>
      <c r="H37" s="89"/>
      <c r="I37" s="89"/>
      <c r="J37" s="89"/>
    </row>
    <row r="38" s="47" customFormat="1" ht="12" customHeight="1" spans="1:10">
      <c r="A38" s="26" t="s">
        <v>107</v>
      </c>
      <c r="B38" s="89">
        <v>3</v>
      </c>
      <c r="C38" s="96"/>
      <c r="D38" s="92"/>
      <c r="E38" s="89"/>
      <c r="F38" s="89">
        <v>10</v>
      </c>
      <c r="G38" s="90">
        <f t="shared" si="0"/>
        <v>10</v>
      </c>
      <c r="H38" s="89"/>
      <c r="I38" s="89"/>
      <c r="J38" s="89"/>
    </row>
    <row r="39" s="47" customFormat="1" ht="12" customHeight="1" spans="1:10">
      <c r="A39" s="26" t="s">
        <v>108</v>
      </c>
      <c r="B39" s="89">
        <v>3</v>
      </c>
      <c r="C39" s="96"/>
      <c r="D39" s="92"/>
      <c r="E39" s="89"/>
      <c r="F39" s="89">
        <v>10</v>
      </c>
      <c r="G39" s="90">
        <f t="shared" si="0"/>
        <v>10</v>
      </c>
      <c r="H39" s="89"/>
      <c r="I39" s="89"/>
      <c r="J39" s="89"/>
    </row>
    <row r="40" s="47" customFormat="1" spans="1:10">
      <c r="A40" s="26" t="s">
        <v>109</v>
      </c>
      <c r="B40" s="89">
        <v>3</v>
      </c>
      <c r="C40" s="89"/>
      <c r="D40" s="92"/>
      <c r="E40" s="89"/>
      <c r="F40" s="89">
        <v>5</v>
      </c>
      <c r="G40" s="90">
        <f t="shared" si="0"/>
        <v>5</v>
      </c>
      <c r="H40" s="89"/>
      <c r="I40" s="89"/>
      <c r="J40" s="89"/>
    </row>
    <row r="41" s="47" customFormat="1" spans="1:10">
      <c r="A41" s="26" t="s">
        <v>110</v>
      </c>
      <c r="B41" s="89">
        <v>2</v>
      </c>
      <c r="C41" s="89"/>
      <c r="D41" s="89"/>
      <c r="E41" s="89"/>
      <c r="F41" s="89">
        <v>20</v>
      </c>
      <c r="G41" s="90">
        <f t="shared" si="0"/>
        <v>13.3333333333333</v>
      </c>
      <c r="H41" s="96"/>
      <c r="I41" s="89"/>
      <c r="J41" s="89"/>
    </row>
    <row r="42" s="47" customFormat="1" spans="1:10">
      <c r="A42" s="26" t="s">
        <v>111</v>
      </c>
      <c r="B42" s="89">
        <v>2</v>
      </c>
      <c r="C42" s="89"/>
      <c r="D42" s="92"/>
      <c r="E42" s="89"/>
      <c r="F42" s="89">
        <v>10</v>
      </c>
      <c r="G42" s="90">
        <f t="shared" si="0"/>
        <v>6.66666666666667</v>
      </c>
      <c r="H42" s="89"/>
      <c r="I42" s="89"/>
      <c r="J42" s="89"/>
    </row>
    <row r="43" s="47" customFormat="1" spans="1:10">
      <c r="A43" s="26" t="s">
        <v>112</v>
      </c>
      <c r="B43" s="89">
        <v>2</v>
      </c>
      <c r="C43" s="89"/>
      <c r="D43" s="92"/>
      <c r="E43" s="89"/>
      <c r="F43" s="89">
        <v>3</v>
      </c>
      <c r="G43" s="90">
        <f t="shared" si="0"/>
        <v>2</v>
      </c>
      <c r="H43" s="89"/>
      <c r="I43" s="89"/>
      <c r="J43" s="89"/>
    </row>
    <row r="44" s="47" customFormat="1" spans="1:10">
      <c r="A44" s="26" t="s">
        <v>113</v>
      </c>
      <c r="B44" s="89">
        <v>2</v>
      </c>
      <c r="C44" s="89"/>
      <c r="D44" s="92"/>
      <c r="E44" s="89"/>
      <c r="F44" s="89">
        <v>3</v>
      </c>
      <c r="G44" s="90">
        <f t="shared" si="0"/>
        <v>2</v>
      </c>
      <c r="H44" s="97"/>
      <c r="I44" s="89"/>
      <c r="J44" s="89"/>
    </row>
    <row r="45" s="47" customFormat="1" spans="1:10">
      <c r="A45" s="26" t="s">
        <v>114</v>
      </c>
      <c r="B45" s="89">
        <v>2</v>
      </c>
      <c r="C45" s="89"/>
      <c r="D45" s="92"/>
      <c r="E45" s="89"/>
      <c r="F45" s="89">
        <v>3</v>
      </c>
      <c r="G45" s="90">
        <f t="shared" si="0"/>
        <v>2</v>
      </c>
      <c r="H45" s="97"/>
      <c r="I45" s="89"/>
      <c r="J45" s="89"/>
    </row>
    <row r="46" s="47" customFormat="1" spans="1:10">
      <c r="A46" s="26" t="s">
        <v>115</v>
      </c>
      <c r="B46" s="89">
        <v>3</v>
      </c>
      <c r="C46" s="92"/>
      <c r="D46" s="92"/>
      <c r="E46" s="89"/>
      <c r="F46" s="89">
        <v>3</v>
      </c>
      <c r="G46" s="90">
        <f t="shared" si="0"/>
        <v>3</v>
      </c>
      <c r="H46" s="89"/>
      <c r="I46" s="89"/>
      <c r="J46" s="89"/>
    </row>
    <row r="47" s="47" customFormat="1" spans="1:10">
      <c r="A47" s="26" t="s">
        <v>116</v>
      </c>
      <c r="B47" s="89">
        <v>3</v>
      </c>
      <c r="C47" s="92"/>
      <c r="D47" s="92"/>
      <c r="E47" s="89"/>
      <c r="F47" s="89">
        <v>2</v>
      </c>
      <c r="G47" s="90">
        <f t="shared" si="0"/>
        <v>2</v>
      </c>
      <c r="H47" s="89"/>
      <c r="I47" s="89"/>
      <c r="J47" s="89"/>
    </row>
    <row r="48" s="47" customFormat="1" spans="1:10">
      <c r="A48" s="26" t="s">
        <v>117</v>
      </c>
      <c r="B48" s="89">
        <v>3</v>
      </c>
      <c r="C48" s="92"/>
      <c r="D48" s="92"/>
      <c r="E48" s="89"/>
      <c r="F48" s="89">
        <v>3</v>
      </c>
      <c r="G48" s="90">
        <f t="shared" si="0"/>
        <v>3</v>
      </c>
      <c r="H48" s="89"/>
      <c r="I48" s="89"/>
      <c r="J48" s="89"/>
    </row>
    <row r="49" s="47" customFormat="1" spans="1:10">
      <c r="A49" s="26" t="s">
        <v>118</v>
      </c>
      <c r="B49" s="89">
        <v>3</v>
      </c>
      <c r="C49" s="92"/>
      <c r="D49" s="92"/>
      <c r="E49" s="89"/>
      <c r="F49" s="89">
        <v>3</v>
      </c>
      <c r="G49" s="90">
        <f t="shared" si="0"/>
        <v>3</v>
      </c>
      <c r="H49" s="89"/>
      <c r="I49" s="89"/>
      <c r="J49" s="89"/>
    </row>
    <row r="50" s="47" customFormat="1" spans="1:10">
      <c r="A50" s="26" t="s">
        <v>119</v>
      </c>
      <c r="B50" s="89">
        <v>3</v>
      </c>
      <c r="C50" s="92"/>
      <c r="D50" s="92"/>
      <c r="E50" s="89"/>
      <c r="F50" s="89">
        <v>4</v>
      </c>
      <c r="G50" s="90">
        <f t="shared" si="0"/>
        <v>4</v>
      </c>
      <c r="H50" s="89"/>
      <c r="I50" s="89"/>
      <c r="J50" s="89"/>
    </row>
    <row r="51" s="47" customFormat="1" spans="1:10">
      <c r="A51" s="26" t="s">
        <v>120</v>
      </c>
      <c r="B51" s="89">
        <v>3</v>
      </c>
      <c r="C51" s="92"/>
      <c r="D51" s="92"/>
      <c r="E51" s="89"/>
      <c r="F51" s="89">
        <v>2</v>
      </c>
      <c r="G51" s="90">
        <f t="shared" si="0"/>
        <v>2</v>
      </c>
      <c r="H51" s="97"/>
      <c r="I51" s="89"/>
      <c r="J51" s="89"/>
    </row>
    <row r="52" s="47" customFormat="1" spans="1:10">
      <c r="A52" s="26" t="s">
        <v>121</v>
      </c>
      <c r="B52" s="89">
        <v>3</v>
      </c>
      <c r="C52" s="92"/>
      <c r="D52" s="89"/>
      <c r="E52" s="89"/>
      <c r="F52" s="89">
        <v>10</v>
      </c>
      <c r="G52" s="90">
        <f t="shared" si="0"/>
        <v>10</v>
      </c>
      <c r="H52" s="89"/>
      <c r="I52" s="89"/>
      <c r="J52" s="89"/>
    </row>
    <row r="53" s="47" customFormat="1" spans="1:10">
      <c r="A53" s="26" t="s">
        <v>122</v>
      </c>
      <c r="B53" s="89">
        <v>3</v>
      </c>
      <c r="C53" s="92"/>
      <c r="D53" s="89"/>
      <c r="E53" s="89"/>
      <c r="F53" s="89">
        <v>2</v>
      </c>
      <c r="G53" s="90">
        <f t="shared" si="0"/>
        <v>2</v>
      </c>
      <c r="H53" s="89"/>
      <c r="I53" s="89"/>
      <c r="J53" s="89"/>
    </row>
    <row r="54" s="47" customFormat="1" spans="1:10">
      <c r="A54" s="26" t="s">
        <v>123</v>
      </c>
      <c r="B54" s="89">
        <v>3</v>
      </c>
      <c r="C54" s="92"/>
      <c r="D54" s="92"/>
      <c r="E54" s="89"/>
      <c r="F54" s="89">
        <v>3</v>
      </c>
      <c r="G54" s="90">
        <f t="shared" si="0"/>
        <v>3</v>
      </c>
      <c r="H54" s="89"/>
      <c r="I54" s="89"/>
      <c r="J54" s="89"/>
    </row>
    <row r="55" s="47" customFormat="1" spans="1:10">
      <c r="A55" s="26" t="s">
        <v>124</v>
      </c>
      <c r="B55" s="89">
        <v>3</v>
      </c>
      <c r="C55" s="92"/>
      <c r="D55" s="89"/>
      <c r="E55" s="89"/>
      <c r="F55" s="89">
        <v>3</v>
      </c>
      <c r="G55" s="90">
        <f t="shared" si="0"/>
        <v>3</v>
      </c>
      <c r="H55" s="97"/>
      <c r="I55" s="89"/>
      <c r="J55" s="89"/>
    </row>
    <row r="56" s="47" customFormat="1" spans="1:10">
      <c r="A56" s="26" t="s">
        <v>125</v>
      </c>
      <c r="B56" s="89">
        <v>3</v>
      </c>
      <c r="C56" s="92"/>
      <c r="D56" s="92"/>
      <c r="E56" s="89"/>
      <c r="F56" s="89">
        <v>5</v>
      </c>
      <c r="G56" s="90">
        <f t="shared" si="0"/>
        <v>5</v>
      </c>
      <c r="H56" s="89"/>
      <c r="I56" s="89"/>
      <c r="J56" s="89"/>
    </row>
    <row r="57" s="47" customFormat="1" spans="1:10">
      <c r="A57" s="26" t="s">
        <v>126</v>
      </c>
      <c r="B57" s="89">
        <v>3</v>
      </c>
      <c r="C57" s="92"/>
      <c r="D57" s="92"/>
      <c r="E57" s="89"/>
      <c r="F57" s="89">
        <v>6</v>
      </c>
      <c r="G57" s="90">
        <f t="shared" si="0"/>
        <v>6</v>
      </c>
      <c r="H57" s="97"/>
      <c r="I57" s="89"/>
      <c r="J57" s="89"/>
    </row>
    <row r="58" s="47" customFormat="1" spans="1:10">
      <c r="A58" s="26" t="s">
        <v>127</v>
      </c>
      <c r="B58" s="89">
        <v>3</v>
      </c>
      <c r="C58" s="92"/>
      <c r="D58" s="92"/>
      <c r="E58" s="89"/>
      <c r="F58" s="89">
        <v>3</v>
      </c>
      <c r="G58" s="90">
        <f t="shared" si="0"/>
        <v>3</v>
      </c>
      <c r="H58" s="89"/>
      <c r="I58" s="89"/>
      <c r="J58" s="89"/>
    </row>
    <row r="59" s="47" customFormat="1" spans="1:10">
      <c r="A59" s="26" t="s">
        <v>128</v>
      </c>
      <c r="B59" s="89">
        <v>3</v>
      </c>
      <c r="C59" s="92"/>
      <c r="D59" s="92"/>
      <c r="E59" s="98"/>
      <c r="F59" s="89">
        <v>10</v>
      </c>
      <c r="G59" s="90">
        <f t="shared" si="0"/>
        <v>10</v>
      </c>
      <c r="H59" s="89"/>
      <c r="I59" s="89"/>
      <c r="J59" s="89"/>
    </row>
    <row r="60" spans="2:10">
      <c r="B60" s="99"/>
      <c r="C60" s="99" t="s">
        <v>129</v>
      </c>
      <c r="D60" s="100" t="s">
        <v>130</v>
      </c>
      <c r="E60" s="4"/>
      <c r="F60" s="101">
        <f>SUM(F8:F59)</f>
        <v>288</v>
      </c>
      <c r="G60" s="8">
        <f>SUM(G8:G59)</f>
        <v>275</v>
      </c>
      <c r="H60" s="102">
        <f>G60/F60</f>
        <v>0.954861111111111</v>
      </c>
      <c r="I60" s="99"/>
      <c r="J60" s="99"/>
    </row>
    <row r="61" spans="2:10">
      <c r="B61" s="99"/>
      <c r="C61" s="99"/>
      <c r="D61" s="103"/>
      <c r="E61" s="88"/>
      <c r="F61" s="104"/>
      <c r="G61" s="88"/>
      <c r="H61" s="105"/>
      <c r="I61" s="99"/>
      <c r="J61" s="99"/>
    </row>
    <row r="62" spans="2:10">
      <c r="B62" s="99"/>
      <c r="C62" s="99"/>
      <c r="D62" s="103"/>
      <c r="E62" s="88"/>
      <c r="F62" s="104"/>
      <c r="G62" s="88"/>
      <c r="H62" s="105"/>
      <c r="I62" s="99"/>
      <c r="J62" s="99"/>
    </row>
    <row r="63" spans="1:10">
      <c r="A63" s="84" t="s">
        <v>70</v>
      </c>
      <c r="B63" s="84"/>
      <c r="C63" s="84"/>
      <c r="D63" s="84"/>
      <c r="E63" s="84"/>
      <c r="F63" s="84"/>
      <c r="G63" s="84"/>
      <c r="H63" s="85" t="s">
        <v>71</v>
      </c>
      <c r="I63" s="108">
        <f>I4</f>
        <v>43467</v>
      </c>
      <c r="J63" s="108"/>
    </row>
    <row r="64" spans="3:10">
      <c r="C64" s="99"/>
      <c r="D64" s="99"/>
      <c r="E64" s="99"/>
      <c r="F64" s="99"/>
      <c r="G64" s="99"/>
      <c r="H64" s="99"/>
      <c r="I64" s="99"/>
      <c r="J64" s="99"/>
    </row>
    <row r="65" ht="25.5" spans="1:10">
      <c r="A65" s="109" t="s">
        <v>131</v>
      </c>
      <c r="B65" s="87">
        <v>3</v>
      </c>
      <c r="C65" s="87">
        <v>2</v>
      </c>
      <c r="D65" s="87">
        <v>1</v>
      </c>
      <c r="E65" s="87">
        <v>0</v>
      </c>
      <c r="F65" s="87" t="s">
        <v>73</v>
      </c>
      <c r="G65" s="87" t="s">
        <v>74</v>
      </c>
      <c r="H65" s="87" t="s">
        <v>75</v>
      </c>
      <c r="I65" s="87" t="s">
        <v>76</v>
      </c>
      <c r="J65" s="107" t="s">
        <v>77</v>
      </c>
    </row>
    <row r="66" spans="2:10">
      <c r="B66" s="99"/>
      <c r="C66" s="99"/>
      <c r="D66" s="99"/>
      <c r="E66" s="99"/>
      <c r="F66" s="99"/>
      <c r="G66" s="99"/>
      <c r="H66" s="99"/>
      <c r="I66" s="99"/>
      <c r="J66" s="99"/>
    </row>
    <row r="67" s="47" customFormat="1" spans="1:10">
      <c r="A67" s="26" t="s">
        <v>78</v>
      </c>
      <c r="B67" s="89">
        <v>3</v>
      </c>
      <c r="C67" s="89"/>
      <c r="D67" s="89"/>
      <c r="E67" s="89"/>
      <c r="F67" s="89">
        <v>25</v>
      </c>
      <c r="G67" s="90">
        <f t="shared" ref="G67:G92" si="1">(B67+C67+D67+E67)/3*F67</f>
        <v>25</v>
      </c>
      <c r="H67" s="91"/>
      <c r="I67" s="89"/>
      <c r="J67" s="89"/>
    </row>
    <row r="68" s="47" customFormat="1" spans="1:10">
      <c r="A68" s="27" t="s">
        <v>132</v>
      </c>
      <c r="B68" s="89">
        <v>3</v>
      </c>
      <c r="C68" s="92"/>
      <c r="D68" s="92"/>
      <c r="E68" s="89"/>
      <c r="F68" s="89">
        <v>2</v>
      </c>
      <c r="G68" s="90">
        <f t="shared" si="1"/>
        <v>2</v>
      </c>
      <c r="H68" s="89"/>
      <c r="I68" s="89"/>
      <c r="J68" s="89"/>
    </row>
    <row r="69" s="47" customFormat="1" spans="1:10">
      <c r="A69" s="57" t="s">
        <v>133</v>
      </c>
      <c r="B69" s="89">
        <v>3</v>
      </c>
      <c r="C69" s="92"/>
      <c r="D69" s="92"/>
      <c r="E69" s="89"/>
      <c r="F69" s="89">
        <v>10</v>
      </c>
      <c r="G69" s="90">
        <f t="shared" si="1"/>
        <v>10</v>
      </c>
      <c r="H69" s="89"/>
      <c r="I69" s="89"/>
      <c r="J69" s="89"/>
    </row>
    <row r="70" s="47" customFormat="1" spans="1:10">
      <c r="A70" s="96" t="s">
        <v>134</v>
      </c>
      <c r="B70" s="89">
        <v>3</v>
      </c>
      <c r="C70" s="92"/>
      <c r="D70" s="92"/>
      <c r="E70" s="89"/>
      <c r="F70" s="89">
        <v>6</v>
      </c>
      <c r="G70" s="90">
        <f t="shared" si="1"/>
        <v>6</v>
      </c>
      <c r="H70" s="89"/>
      <c r="I70" s="89"/>
      <c r="J70" s="89"/>
    </row>
    <row r="71" s="47" customFormat="1" spans="1:10">
      <c r="A71" s="58" t="s">
        <v>135</v>
      </c>
      <c r="B71" s="89">
        <v>3</v>
      </c>
      <c r="C71" s="92"/>
      <c r="D71" s="92"/>
      <c r="E71" s="89"/>
      <c r="F71" s="89">
        <v>6</v>
      </c>
      <c r="G71" s="90">
        <f t="shared" si="1"/>
        <v>6</v>
      </c>
      <c r="H71" s="89"/>
      <c r="I71" s="89"/>
      <c r="J71" s="89"/>
    </row>
    <row r="72" s="47" customFormat="1" spans="1:10">
      <c r="A72" s="26" t="s">
        <v>136</v>
      </c>
      <c r="B72" s="89">
        <v>3</v>
      </c>
      <c r="C72" s="92"/>
      <c r="D72" s="92"/>
      <c r="E72" s="89"/>
      <c r="F72" s="89">
        <v>4</v>
      </c>
      <c r="G72" s="90">
        <f t="shared" si="1"/>
        <v>4</v>
      </c>
      <c r="H72" s="89"/>
      <c r="I72" s="89"/>
      <c r="J72" s="89"/>
    </row>
    <row r="73" s="47" customFormat="1" spans="1:10">
      <c r="A73" s="26" t="s">
        <v>110</v>
      </c>
      <c r="B73" s="89">
        <v>3</v>
      </c>
      <c r="C73" s="89"/>
      <c r="D73" s="89"/>
      <c r="E73" s="89"/>
      <c r="F73" s="89">
        <v>20</v>
      </c>
      <c r="G73" s="90">
        <f t="shared" si="1"/>
        <v>20</v>
      </c>
      <c r="H73" s="89"/>
      <c r="I73" s="89"/>
      <c r="J73" s="89"/>
    </row>
    <row r="74" s="47" customFormat="1" spans="1:10">
      <c r="A74" s="26" t="s">
        <v>111</v>
      </c>
      <c r="B74" s="89">
        <v>2</v>
      </c>
      <c r="C74" s="89"/>
      <c r="D74" s="92"/>
      <c r="E74" s="89"/>
      <c r="F74" s="89">
        <v>10</v>
      </c>
      <c r="G74" s="90">
        <f t="shared" si="1"/>
        <v>6.66666666666667</v>
      </c>
      <c r="H74" s="89"/>
      <c r="I74" s="89"/>
      <c r="J74" s="89"/>
    </row>
    <row r="75" s="47" customFormat="1" spans="1:10">
      <c r="A75" s="110" t="s">
        <v>137</v>
      </c>
      <c r="B75" s="89">
        <v>2</v>
      </c>
      <c r="C75" s="89"/>
      <c r="D75" s="92"/>
      <c r="E75" s="89"/>
      <c r="F75" s="89">
        <v>3</v>
      </c>
      <c r="G75" s="90">
        <f t="shared" si="1"/>
        <v>2</v>
      </c>
      <c r="H75" s="89"/>
      <c r="I75" s="89"/>
      <c r="J75" s="89"/>
    </row>
    <row r="76" s="47" customFormat="1" spans="1:10">
      <c r="A76" s="26" t="s">
        <v>113</v>
      </c>
      <c r="B76" s="89">
        <v>2</v>
      </c>
      <c r="C76" s="92"/>
      <c r="D76" s="92"/>
      <c r="E76" s="89"/>
      <c r="F76" s="89">
        <v>3</v>
      </c>
      <c r="G76" s="90">
        <f t="shared" si="1"/>
        <v>2</v>
      </c>
      <c r="H76" s="97"/>
      <c r="I76" s="89"/>
      <c r="J76" s="89"/>
    </row>
    <row r="77" s="47" customFormat="1" spans="1:10">
      <c r="A77" s="26" t="s">
        <v>114</v>
      </c>
      <c r="B77" s="89">
        <v>2</v>
      </c>
      <c r="C77" s="89"/>
      <c r="D77" s="92"/>
      <c r="E77" s="89"/>
      <c r="F77" s="89">
        <v>3</v>
      </c>
      <c r="G77" s="90">
        <f t="shared" si="1"/>
        <v>2</v>
      </c>
      <c r="H77" s="97"/>
      <c r="I77" s="89"/>
      <c r="J77" s="89"/>
    </row>
    <row r="78" s="47" customFormat="1" spans="1:10">
      <c r="A78" s="35" t="s">
        <v>138</v>
      </c>
      <c r="B78" s="89">
        <v>3</v>
      </c>
      <c r="C78" s="96"/>
      <c r="D78" s="96"/>
      <c r="E78" s="96"/>
      <c r="F78" s="89">
        <v>6</v>
      </c>
      <c r="G78" s="90">
        <f t="shared" si="1"/>
        <v>6</v>
      </c>
      <c r="H78" s="96"/>
      <c r="I78" s="96"/>
      <c r="J78" s="96"/>
    </row>
    <row r="79" s="47" customFormat="1" spans="1:10">
      <c r="A79" s="26" t="s">
        <v>139</v>
      </c>
      <c r="B79" s="89">
        <v>3</v>
      </c>
      <c r="C79" s="92"/>
      <c r="D79" s="92"/>
      <c r="E79" s="89"/>
      <c r="F79" s="89">
        <v>2</v>
      </c>
      <c r="G79" s="90">
        <f t="shared" si="1"/>
        <v>2</v>
      </c>
      <c r="H79" s="89"/>
      <c r="I79" s="89"/>
      <c r="J79" s="89"/>
    </row>
    <row r="80" s="47" customFormat="1" spans="1:10">
      <c r="A80" s="61" t="s">
        <v>117</v>
      </c>
      <c r="B80" s="89">
        <v>3</v>
      </c>
      <c r="C80" s="92"/>
      <c r="D80" s="92"/>
      <c r="E80" s="89"/>
      <c r="F80" s="89">
        <v>3</v>
      </c>
      <c r="G80" s="90">
        <f t="shared" si="1"/>
        <v>3</v>
      </c>
      <c r="H80" s="89"/>
      <c r="I80" s="89"/>
      <c r="J80" s="89"/>
    </row>
    <row r="81" s="47" customFormat="1" spans="1:10">
      <c r="A81" s="36" t="s">
        <v>93</v>
      </c>
      <c r="B81" s="89">
        <v>3</v>
      </c>
      <c r="C81" s="92"/>
      <c r="D81" s="92"/>
      <c r="E81" s="89"/>
      <c r="F81" s="89">
        <v>3</v>
      </c>
      <c r="G81" s="90">
        <f t="shared" si="1"/>
        <v>3</v>
      </c>
      <c r="H81" s="89"/>
      <c r="I81" s="89"/>
      <c r="J81" s="89"/>
    </row>
    <row r="82" s="47" customFormat="1" spans="1:10">
      <c r="A82" s="62" t="s">
        <v>115</v>
      </c>
      <c r="B82" s="89">
        <v>3</v>
      </c>
      <c r="C82" s="92"/>
      <c r="D82" s="92"/>
      <c r="E82" s="89"/>
      <c r="F82" s="89">
        <v>3</v>
      </c>
      <c r="G82" s="90">
        <f t="shared" si="1"/>
        <v>3</v>
      </c>
      <c r="H82" s="89"/>
      <c r="I82" s="89"/>
      <c r="J82" s="89"/>
    </row>
    <row r="83" s="47" customFormat="1" spans="1:10">
      <c r="A83" s="36" t="s">
        <v>116</v>
      </c>
      <c r="B83" s="89">
        <v>0</v>
      </c>
      <c r="C83" s="92"/>
      <c r="D83" s="92"/>
      <c r="E83" s="89"/>
      <c r="F83" s="89">
        <v>2</v>
      </c>
      <c r="G83" s="90">
        <f t="shared" si="1"/>
        <v>0</v>
      </c>
      <c r="H83" s="89"/>
      <c r="I83" s="89"/>
      <c r="J83" s="89"/>
    </row>
    <row r="84" s="47" customFormat="1" spans="1:10">
      <c r="A84" s="36" t="s">
        <v>140</v>
      </c>
      <c r="B84" s="89">
        <v>3</v>
      </c>
      <c r="C84" s="96"/>
      <c r="D84" s="92"/>
      <c r="E84" s="89"/>
      <c r="F84" s="89">
        <v>10</v>
      </c>
      <c r="G84" s="90">
        <f t="shared" si="1"/>
        <v>10</v>
      </c>
      <c r="H84" s="89"/>
      <c r="I84" s="89"/>
      <c r="J84" s="89"/>
    </row>
    <row r="85" s="47" customFormat="1" spans="1:10">
      <c r="A85" s="36" t="s">
        <v>103</v>
      </c>
      <c r="B85" s="89">
        <v>3</v>
      </c>
      <c r="C85" s="96"/>
      <c r="D85" s="92"/>
      <c r="E85" s="89"/>
      <c r="F85" s="89">
        <v>5</v>
      </c>
      <c r="G85" s="90">
        <f t="shared" si="1"/>
        <v>5</v>
      </c>
      <c r="H85" s="97"/>
      <c r="I85" s="89"/>
      <c r="J85" s="89"/>
    </row>
    <row r="86" s="47" customFormat="1" spans="1:10">
      <c r="A86" s="26" t="s">
        <v>108</v>
      </c>
      <c r="B86" s="89">
        <v>3</v>
      </c>
      <c r="C86" s="96"/>
      <c r="D86" s="92"/>
      <c r="E86" s="89"/>
      <c r="F86" s="89">
        <v>10</v>
      </c>
      <c r="G86" s="90">
        <f t="shared" si="1"/>
        <v>10</v>
      </c>
      <c r="H86" s="89"/>
      <c r="I86" s="89"/>
      <c r="J86" s="89"/>
    </row>
    <row r="87" s="47" customFormat="1" spans="1:10">
      <c r="A87" s="36" t="s">
        <v>141</v>
      </c>
      <c r="B87" s="89">
        <v>3</v>
      </c>
      <c r="C87" s="89"/>
      <c r="D87" s="92"/>
      <c r="E87" s="89"/>
      <c r="F87" s="89">
        <v>5</v>
      </c>
      <c r="G87" s="90">
        <f t="shared" si="1"/>
        <v>5</v>
      </c>
      <c r="H87" s="89"/>
      <c r="I87" s="89"/>
      <c r="J87" s="89"/>
    </row>
    <row r="88" s="47" customFormat="1" spans="1:10">
      <c r="A88" s="62" t="s">
        <v>99</v>
      </c>
      <c r="B88" s="89">
        <v>3</v>
      </c>
      <c r="C88" s="92"/>
      <c r="D88" s="89"/>
      <c r="E88" s="89"/>
      <c r="F88" s="89">
        <v>5</v>
      </c>
      <c r="G88" s="90">
        <f t="shared" si="1"/>
        <v>5</v>
      </c>
      <c r="H88" s="89"/>
      <c r="I88" s="89"/>
      <c r="J88" s="89"/>
    </row>
    <row r="89" s="47" customFormat="1" spans="1:10">
      <c r="A89" s="26" t="s">
        <v>100</v>
      </c>
      <c r="B89" s="89">
        <v>3</v>
      </c>
      <c r="C89" s="92"/>
      <c r="D89" s="92"/>
      <c r="E89" s="89"/>
      <c r="F89" s="89">
        <v>5</v>
      </c>
      <c r="G89" s="90">
        <f t="shared" si="1"/>
        <v>5</v>
      </c>
      <c r="H89" s="89"/>
      <c r="I89" s="89"/>
      <c r="J89" s="89"/>
    </row>
    <row r="90" s="47" customFormat="1" spans="1:10">
      <c r="A90" s="58" t="s">
        <v>125</v>
      </c>
      <c r="B90" s="89">
        <v>3</v>
      </c>
      <c r="C90" s="92"/>
      <c r="D90" s="92"/>
      <c r="E90" s="89"/>
      <c r="F90" s="89">
        <v>5</v>
      </c>
      <c r="G90" s="90">
        <f t="shared" si="1"/>
        <v>5</v>
      </c>
      <c r="H90" s="89"/>
      <c r="I90" s="89"/>
      <c r="J90" s="89"/>
    </row>
    <row r="91" s="47" customFormat="1" spans="1:10">
      <c r="A91" s="36" t="s">
        <v>90</v>
      </c>
      <c r="B91" s="89">
        <v>3</v>
      </c>
      <c r="C91" s="92"/>
      <c r="D91" s="92"/>
      <c r="E91" s="89"/>
      <c r="F91" s="89">
        <v>15</v>
      </c>
      <c r="G91" s="90">
        <f t="shared" si="1"/>
        <v>15</v>
      </c>
      <c r="H91" s="89"/>
      <c r="I91" s="89"/>
      <c r="J91" s="89"/>
    </row>
    <row r="92" s="47" customFormat="1" spans="1:10">
      <c r="A92" s="63" t="s">
        <v>128</v>
      </c>
      <c r="B92" s="89">
        <v>3</v>
      </c>
      <c r="C92" s="92"/>
      <c r="D92" s="92"/>
      <c r="E92" s="98"/>
      <c r="F92" s="89">
        <v>10</v>
      </c>
      <c r="G92" s="90">
        <f t="shared" si="1"/>
        <v>10</v>
      </c>
      <c r="H92" s="89"/>
      <c r="I92" s="89"/>
      <c r="J92" s="89"/>
    </row>
    <row r="93" s="47" customFormat="1" spans="2:10">
      <c r="B93" s="111"/>
      <c r="C93" s="111" t="s">
        <v>142</v>
      </c>
      <c r="D93" s="112" t="s">
        <v>130</v>
      </c>
      <c r="E93" s="89"/>
      <c r="F93" s="113">
        <f>SUM(F67:F92)</f>
        <v>181</v>
      </c>
      <c r="G93" s="113">
        <f>SUM(G67:G92)</f>
        <v>172.666666666667</v>
      </c>
      <c r="H93" s="114">
        <f>G93/F93</f>
        <v>0.953959484346225</v>
      </c>
      <c r="I93" s="111"/>
      <c r="J93" s="111"/>
    </row>
    <row r="94" spans="2:10">
      <c r="B94" s="99"/>
      <c r="C94" s="99"/>
      <c r="D94" s="103"/>
      <c r="E94" s="88"/>
      <c r="F94" s="115"/>
      <c r="G94" s="88"/>
      <c r="H94" s="105"/>
      <c r="I94" s="99"/>
      <c r="J94" s="99"/>
    </row>
    <row r="95" spans="1:10">
      <c r="A95" s="84" t="s">
        <v>143</v>
      </c>
      <c r="B95" s="84"/>
      <c r="C95" s="84"/>
      <c r="D95" s="84"/>
      <c r="E95" s="84"/>
      <c r="F95" s="84"/>
      <c r="G95" s="84"/>
      <c r="H95" s="85" t="s">
        <v>71</v>
      </c>
      <c r="I95" s="99"/>
      <c r="J95" s="99"/>
    </row>
    <row r="96" spans="2:10">
      <c r="B96" s="99"/>
      <c r="C96" s="99"/>
      <c r="D96" s="99"/>
      <c r="E96" s="99"/>
      <c r="F96" s="99"/>
      <c r="G96" s="99"/>
      <c r="H96" s="99"/>
      <c r="I96" s="99"/>
      <c r="J96" s="99"/>
    </row>
    <row r="97" ht="25.5" spans="1:10">
      <c r="A97" s="109" t="s">
        <v>144</v>
      </c>
      <c r="B97" s="87">
        <v>3</v>
      </c>
      <c r="C97" s="87">
        <v>2</v>
      </c>
      <c r="D97" s="87">
        <v>1</v>
      </c>
      <c r="E97" s="87">
        <v>0</v>
      </c>
      <c r="F97" s="87" t="s">
        <v>73</v>
      </c>
      <c r="G97" s="87" t="s">
        <v>74</v>
      </c>
      <c r="H97" s="87" t="s">
        <v>75</v>
      </c>
      <c r="I97" s="87" t="s">
        <v>76</v>
      </c>
      <c r="J97" s="107" t="s">
        <v>77</v>
      </c>
    </row>
    <row r="98" spans="2:10">
      <c r="B98" s="99"/>
      <c r="C98" s="99"/>
      <c r="D98" s="99"/>
      <c r="E98" s="99"/>
      <c r="F98" s="99"/>
      <c r="G98" s="99"/>
      <c r="H98" s="99"/>
      <c r="I98" s="99"/>
      <c r="J98" s="99"/>
    </row>
    <row r="99" s="47" customFormat="1" spans="1:10">
      <c r="A99" s="27" t="s">
        <v>145</v>
      </c>
      <c r="B99" s="89">
        <v>3</v>
      </c>
      <c r="C99" s="92"/>
      <c r="D99" s="89"/>
      <c r="E99" s="89"/>
      <c r="F99" s="89">
        <v>10</v>
      </c>
      <c r="G99" s="90">
        <f t="shared" ref="G99:G105" si="2">(B99+C99+D99+E99)/3*F99</f>
        <v>10</v>
      </c>
      <c r="H99" s="89"/>
      <c r="I99" s="89"/>
      <c r="J99" s="89"/>
    </row>
    <row r="100" s="47" customFormat="1" spans="1:10">
      <c r="A100" s="27" t="s">
        <v>146</v>
      </c>
      <c r="B100" s="89">
        <v>3</v>
      </c>
      <c r="C100" s="92"/>
      <c r="D100" s="92"/>
      <c r="E100" s="89"/>
      <c r="F100" s="89">
        <v>5</v>
      </c>
      <c r="G100" s="90">
        <f t="shared" si="2"/>
        <v>5</v>
      </c>
      <c r="H100" s="89"/>
      <c r="I100" s="89"/>
      <c r="J100" s="89"/>
    </row>
    <row r="101" s="47" customFormat="1" spans="1:10">
      <c r="A101" s="27" t="s">
        <v>147</v>
      </c>
      <c r="B101" s="89">
        <v>3</v>
      </c>
      <c r="C101" s="92"/>
      <c r="D101" s="89"/>
      <c r="E101" s="89"/>
      <c r="F101" s="89">
        <v>3</v>
      </c>
      <c r="G101" s="90">
        <f t="shared" si="2"/>
        <v>3</v>
      </c>
      <c r="H101" s="89"/>
      <c r="I101" s="89"/>
      <c r="J101" s="89"/>
    </row>
    <row r="102" s="47" customFormat="1" spans="1:10">
      <c r="A102" s="27" t="s">
        <v>148</v>
      </c>
      <c r="B102" s="89">
        <v>3</v>
      </c>
      <c r="C102" s="92"/>
      <c r="D102" s="92"/>
      <c r="E102" s="89"/>
      <c r="F102" s="89">
        <v>3</v>
      </c>
      <c r="G102" s="90">
        <f t="shared" si="2"/>
        <v>3</v>
      </c>
      <c r="H102" s="89"/>
      <c r="I102" s="89"/>
      <c r="J102" s="89"/>
    </row>
    <row r="103" s="47" customFormat="1" spans="1:10">
      <c r="A103" s="27" t="s">
        <v>149</v>
      </c>
      <c r="B103" s="89">
        <v>3</v>
      </c>
      <c r="C103" s="92"/>
      <c r="D103" s="92"/>
      <c r="E103" s="89"/>
      <c r="F103" s="89">
        <v>3</v>
      </c>
      <c r="G103" s="90">
        <f t="shared" si="2"/>
        <v>3</v>
      </c>
      <c r="H103" s="89"/>
      <c r="I103" s="89"/>
      <c r="J103" s="89"/>
    </row>
    <row r="104" s="47" customFormat="1" spans="1:10">
      <c r="A104" s="66" t="s">
        <v>150</v>
      </c>
      <c r="B104" s="89">
        <v>3</v>
      </c>
      <c r="C104" s="92"/>
      <c r="D104" s="92"/>
      <c r="E104" s="89"/>
      <c r="F104" s="89">
        <v>3</v>
      </c>
      <c r="G104" s="90">
        <f t="shared" si="2"/>
        <v>3</v>
      </c>
      <c r="H104" s="89"/>
      <c r="I104" s="89"/>
      <c r="J104" s="89"/>
    </row>
    <row r="105" s="47" customFormat="1" spans="1:10">
      <c r="A105" s="27" t="s">
        <v>151</v>
      </c>
      <c r="B105" s="89">
        <v>3</v>
      </c>
      <c r="C105" s="92"/>
      <c r="D105" s="89"/>
      <c r="E105" s="89"/>
      <c r="F105" s="89">
        <v>3</v>
      </c>
      <c r="G105" s="90">
        <f t="shared" si="2"/>
        <v>3</v>
      </c>
      <c r="H105" s="97"/>
      <c r="I105" s="89"/>
      <c r="J105" s="89"/>
    </row>
    <row r="106" spans="2:10">
      <c r="B106" s="99"/>
      <c r="C106" s="116" t="s">
        <v>152</v>
      </c>
      <c r="D106" s="100" t="s">
        <v>130</v>
      </c>
      <c r="E106" s="4"/>
      <c r="F106" s="8">
        <f>SUM(F99:F105)</f>
        <v>30</v>
      </c>
      <c r="G106" s="8">
        <f>SUM(G99:G105)</f>
        <v>30</v>
      </c>
      <c r="H106" s="102">
        <f>G106/F106</f>
        <v>1</v>
      </c>
      <c r="I106" s="99"/>
      <c r="J106" s="99"/>
    </row>
    <row r="107" spans="2:10">
      <c r="B107" s="99"/>
      <c r="C107" s="99"/>
      <c r="D107" s="103"/>
      <c r="E107" s="88"/>
      <c r="F107" s="104"/>
      <c r="G107" s="88"/>
      <c r="H107" s="105"/>
      <c r="I107" s="99"/>
      <c r="J107" s="99"/>
    </row>
    <row r="108" ht="25.5" spans="1:10">
      <c r="A108" s="109" t="s">
        <v>153</v>
      </c>
      <c r="B108" s="87">
        <v>3</v>
      </c>
      <c r="C108" s="87">
        <v>2</v>
      </c>
      <c r="D108" s="87">
        <v>1</v>
      </c>
      <c r="E108" s="87">
        <v>0</v>
      </c>
      <c r="F108" s="87" t="s">
        <v>73</v>
      </c>
      <c r="G108" s="87" t="s">
        <v>74</v>
      </c>
      <c r="H108" s="87" t="s">
        <v>75</v>
      </c>
      <c r="I108" s="87" t="s">
        <v>76</v>
      </c>
      <c r="J108" s="107" t="s">
        <v>77</v>
      </c>
    </row>
    <row r="109" spans="2:10">
      <c r="B109" s="99"/>
      <c r="C109" s="99"/>
      <c r="D109" s="99"/>
      <c r="E109" s="99"/>
      <c r="F109" s="99"/>
      <c r="G109" s="99"/>
      <c r="H109" s="99"/>
      <c r="I109" s="99"/>
      <c r="J109" s="99"/>
    </row>
    <row r="110" spans="1:10">
      <c r="A110" s="68" t="s">
        <v>154</v>
      </c>
      <c r="B110" s="4">
        <v>3</v>
      </c>
      <c r="C110" s="117"/>
      <c r="D110" s="117"/>
      <c r="E110" s="118"/>
      <c r="F110" s="4">
        <v>4</v>
      </c>
      <c r="G110" s="119">
        <f>(B110+C110+D110+E110)/3*F110</f>
        <v>4</v>
      </c>
      <c r="H110" s="4"/>
      <c r="I110" s="4"/>
      <c r="J110" s="4"/>
    </row>
    <row r="111" spans="1:10">
      <c r="A111" s="68" t="s">
        <v>155</v>
      </c>
      <c r="B111" s="4">
        <v>3</v>
      </c>
      <c r="C111" s="117"/>
      <c r="D111" s="117"/>
      <c r="E111" s="118"/>
      <c r="F111" s="4">
        <v>4</v>
      </c>
      <c r="G111" s="119">
        <f>(B111+C111+D111+E111)/3*F111</f>
        <v>4</v>
      </c>
      <c r="H111" s="4"/>
      <c r="I111" s="4"/>
      <c r="J111" s="4"/>
    </row>
    <row r="112" spans="1:10">
      <c r="A112" s="71" t="s">
        <v>156</v>
      </c>
      <c r="B112" s="4">
        <v>3</v>
      </c>
      <c r="C112" s="117"/>
      <c r="D112" s="117"/>
      <c r="E112" s="118"/>
      <c r="F112" s="4">
        <v>4</v>
      </c>
      <c r="G112" s="119">
        <f>(B112+C112+D112+E112)/3*F112</f>
        <v>4</v>
      </c>
      <c r="H112" s="4"/>
      <c r="I112" s="4"/>
      <c r="J112" s="4"/>
    </row>
    <row r="113" spans="2:10">
      <c r="B113" s="99"/>
      <c r="C113" s="116" t="s">
        <v>157</v>
      </c>
      <c r="D113" s="100" t="s">
        <v>130</v>
      </c>
      <c r="E113" s="4"/>
      <c r="F113" s="8">
        <f>SUM(F110:F112)</f>
        <v>12</v>
      </c>
      <c r="G113" s="8">
        <f>SUM(G110:G112)</f>
        <v>12</v>
      </c>
      <c r="H113" s="102">
        <f>G113/F113</f>
        <v>1</v>
      </c>
      <c r="I113" s="99"/>
      <c r="J113" s="99"/>
    </row>
    <row r="114" spans="2:10">
      <c r="B114" s="99"/>
      <c r="C114" s="99"/>
      <c r="D114" s="99"/>
      <c r="E114" s="99"/>
      <c r="F114" s="99"/>
      <c r="G114" s="99"/>
      <c r="H114" s="99"/>
      <c r="I114" s="99"/>
      <c r="J114" s="99"/>
    </row>
    <row r="115" ht="25.5" spans="1:10">
      <c r="A115" s="109" t="s">
        <v>158</v>
      </c>
      <c r="B115" s="87">
        <v>3</v>
      </c>
      <c r="C115" s="87">
        <v>2</v>
      </c>
      <c r="D115" s="87">
        <v>1</v>
      </c>
      <c r="E115" s="87">
        <v>0</v>
      </c>
      <c r="F115" s="87" t="s">
        <v>73</v>
      </c>
      <c r="G115" s="87" t="s">
        <v>74</v>
      </c>
      <c r="H115" s="87" t="s">
        <v>75</v>
      </c>
      <c r="I115" s="87" t="s">
        <v>76</v>
      </c>
      <c r="J115" s="107" t="s">
        <v>77</v>
      </c>
    </row>
    <row r="116" spans="2:10">
      <c r="B116" s="99"/>
      <c r="C116" s="99"/>
      <c r="D116" s="99"/>
      <c r="E116" s="99"/>
      <c r="F116" s="99"/>
      <c r="G116" s="99"/>
      <c r="H116" s="99"/>
      <c r="I116" s="99"/>
      <c r="J116" s="99"/>
    </row>
    <row r="117" spans="1:10">
      <c r="A117" s="3" t="s">
        <v>159</v>
      </c>
      <c r="B117" s="4">
        <v>3</v>
      </c>
      <c r="C117" s="117"/>
      <c r="D117" s="117"/>
      <c r="E117" s="118"/>
      <c r="F117" s="4">
        <v>10</v>
      </c>
      <c r="G117" s="119">
        <f t="shared" ref="G117:G123" si="3">(B117+C117+D117+E117)/3*F117</f>
        <v>10</v>
      </c>
      <c r="H117" s="4"/>
      <c r="I117" s="4"/>
      <c r="J117" s="4"/>
    </row>
    <row r="118" spans="1:10">
      <c r="A118" s="3" t="s">
        <v>160</v>
      </c>
      <c r="B118" s="4">
        <v>3</v>
      </c>
      <c r="C118" s="117"/>
      <c r="D118" s="117"/>
      <c r="E118" s="118"/>
      <c r="F118" s="4">
        <v>5</v>
      </c>
      <c r="G118" s="119">
        <f t="shared" si="3"/>
        <v>5</v>
      </c>
      <c r="H118" s="4"/>
      <c r="I118" s="4"/>
      <c r="J118" s="4"/>
    </row>
    <row r="119" spans="1:10">
      <c r="A119" s="3" t="s">
        <v>161</v>
      </c>
      <c r="B119" s="4">
        <v>3</v>
      </c>
      <c r="C119" s="117"/>
      <c r="D119" s="117"/>
      <c r="E119" s="118"/>
      <c r="F119" s="4">
        <v>3</v>
      </c>
      <c r="G119" s="119">
        <f t="shared" si="3"/>
        <v>3</v>
      </c>
      <c r="H119" s="4"/>
      <c r="I119" s="4"/>
      <c r="J119" s="4"/>
    </row>
    <row r="120" spans="1:10">
      <c r="A120" s="3" t="s">
        <v>162</v>
      </c>
      <c r="B120" s="4">
        <v>3</v>
      </c>
      <c r="C120" s="117"/>
      <c r="D120" s="117"/>
      <c r="E120" s="118"/>
      <c r="F120" s="4">
        <v>8</v>
      </c>
      <c r="G120" s="119">
        <f t="shared" si="3"/>
        <v>8</v>
      </c>
      <c r="H120" s="4"/>
      <c r="I120" s="4"/>
      <c r="J120" s="4"/>
    </row>
    <row r="121" spans="1:10">
      <c r="A121" s="3" t="s">
        <v>163</v>
      </c>
      <c r="B121" s="4">
        <v>3</v>
      </c>
      <c r="C121" s="117"/>
      <c r="D121" s="117"/>
      <c r="E121" s="120"/>
      <c r="F121" s="4">
        <v>6</v>
      </c>
      <c r="G121" s="119">
        <f t="shared" si="3"/>
        <v>6</v>
      </c>
      <c r="H121" s="4"/>
      <c r="I121" s="4"/>
      <c r="J121" s="4"/>
    </row>
    <row r="122" spans="1:10">
      <c r="A122" s="121" t="s">
        <v>164</v>
      </c>
      <c r="B122" s="4">
        <v>3</v>
      </c>
      <c r="C122" s="117"/>
      <c r="D122" s="4"/>
      <c r="E122" s="122"/>
      <c r="F122" s="4">
        <v>10</v>
      </c>
      <c r="G122" s="119">
        <f t="shared" si="3"/>
        <v>10</v>
      </c>
      <c r="H122" s="4"/>
      <c r="I122" s="4"/>
      <c r="J122" s="4"/>
    </row>
    <row r="123" spans="1:10">
      <c r="A123" s="3" t="s">
        <v>165</v>
      </c>
      <c r="B123" s="4">
        <v>3</v>
      </c>
      <c r="C123" s="117"/>
      <c r="D123" s="117"/>
      <c r="E123" s="4"/>
      <c r="F123" s="4">
        <v>8</v>
      </c>
      <c r="G123" s="119">
        <f t="shared" si="3"/>
        <v>8</v>
      </c>
      <c r="H123" s="4"/>
      <c r="I123" s="4"/>
      <c r="J123" s="4"/>
    </row>
    <row r="124" spans="2:10">
      <c r="B124" s="99"/>
      <c r="C124" s="116" t="s">
        <v>166</v>
      </c>
      <c r="D124" s="100" t="s">
        <v>130</v>
      </c>
      <c r="E124" s="4"/>
      <c r="F124" s="8">
        <f>SUM(F117:F123)</f>
        <v>50</v>
      </c>
      <c r="G124" s="8">
        <f>SUM(G117:G123)</f>
        <v>50</v>
      </c>
      <c r="H124" s="102">
        <f>G124/F124</f>
        <v>1</v>
      </c>
      <c r="I124" s="99"/>
      <c r="J124" s="99"/>
    </row>
    <row r="125" ht="13.5" spans="2:10">
      <c r="B125" s="99"/>
      <c r="C125" s="99"/>
      <c r="D125" s="99"/>
      <c r="E125" s="99"/>
      <c r="F125" s="99"/>
      <c r="G125" s="99"/>
      <c r="H125" s="99"/>
      <c r="I125" s="99"/>
      <c r="J125" s="99"/>
    </row>
    <row r="126" ht="13.5" spans="2:10">
      <c r="B126" s="123" t="s">
        <v>167</v>
      </c>
      <c r="C126" s="124" t="s">
        <v>168</v>
      </c>
      <c r="D126" s="125"/>
      <c r="E126" s="126"/>
      <c r="F126" s="127">
        <f>F124+F113+F106+F93+F60</f>
        <v>561</v>
      </c>
      <c r="G126" s="127">
        <f>G124+G113+G106+G93+G60</f>
        <v>539.666666666667</v>
      </c>
      <c r="H126" s="128">
        <f>G126/F126</f>
        <v>0.961972667855021</v>
      </c>
      <c r="I126" s="99"/>
      <c r="J126" s="99"/>
    </row>
    <row r="127" ht="13.5" spans="2:10">
      <c r="B127" s="99"/>
      <c r="C127" s="99"/>
      <c r="D127" s="99"/>
      <c r="E127" s="99"/>
      <c r="F127" s="129"/>
      <c r="G127" s="99"/>
      <c r="H127" s="130"/>
      <c r="I127" s="99"/>
      <c r="J127" s="99"/>
    </row>
    <row r="128" ht="13.5" spans="2:10">
      <c r="B128" s="131" t="s">
        <v>169</v>
      </c>
      <c r="C128" s="124" t="s">
        <v>168</v>
      </c>
      <c r="D128" s="132"/>
      <c r="E128" s="133"/>
      <c r="F128" s="127">
        <f>F60+F106+F113+F124</f>
        <v>380</v>
      </c>
      <c r="G128" s="127">
        <f>G60+G106+G113+G124</f>
        <v>367</v>
      </c>
      <c r="H128" s="128">
        <f>G128/F128</f>
        <v>0.965789473684211</v>
      </c>
      <c r="I128" s="99"/>
      <c r="J128" s="99"/>
    </row>
    <row r="129" spans="2:10">
      <c r="B129" s="99"/>
      <c r="C129" s="99"/>
      <c r="D129" s="99"/>
      <c r="E129" s="99"/>
      <c r="F129" s="99"/>
      <c r="G129" s="99"/>
      <c r="H129" s="99"/>
      <c r="I129" s="99"/>
      <c r="J129" s="99"/>
    </row>
    <row r="130" spans="2:10">
      <c r="B130" s="99"/>
      <c r="C130" s="99"/>
      <c r="G130" s="88"/>
      <c r="H130" s="134"/>
      <c r="I130" s="99"/>
      <c r="J130" s="99"/>
    </row>
    <row r="131" spans="2:10">
      <c r="B131" s="99"/>
      <c r="C131" s="99"/>
      <c r="D131" s="99"/>
      <c r="E131" s="99"/>
      <c r="F131" s="99"/>
      <c r="G131" s="99"/>
      <c r="H131" s="99"/>
      <c r="I131" s="99"/>
      <c r="J131" s="99"/>
    </row>
    <row r="132" spans="2:10">
      <c r="B132" s="99"/>
      <c r="C132" s="99"/>
      <c r="D132" s="99"/>
      <c r="E132" s="99"/>
      <c r="F132" s="99"/>
      <c r="G132" s="99"/>
      <c r="H132" s="99"/>
      <c r="I132" s="99"/>
      <c r="J132" s="99"/>
    </row>
    <row r="133" spans="2:10">
      <c r="B133" s="99"/>
      <c r="C133" s="99"/>
      <c r="D133" s="99"/>
      <c r="E133" s="99"/>
      <c r="F133" s="99"/>
      <c r="G133" s="99"/>
      <c r="H133" s="99"/>
      <c r="I133" s="99"/>
      <c r="J133" s="99"/>
    </row>
    <row r="134" spans="2:10">
      <c r="B134" s="99"/>
      <c r="C134" s="99"/>
      <c r="D134" s="99"/>
      <c r="E134" s="99"/>
      <c r="F134" s="99"/>
      <c r="G134" s="99"/>
      <c r="H134" s="99"/>
      <c r="I134" s="99"/>
      <c r="J134" s="99"/>
    </row>
    <row r="135" spans="2:10">
      <c r="B135" s="99"/>
      <c r="C135" s="99"/>
      <c r="D135" s="99"/>
      <c r="E135" s="99"/>
      <c r="F135" s="99"/>
      <c r="G135" s="99"/>
      <c r="H135" s="99"/>
      <c r="I135" s="99"/>
      <c r="J135" s="99"/>
    </row>
    <row r="136" spans="2:10">
      <c r="B136" s="99"/>
      <c r="C136" s="99"/>
      <c r="D136" s="99"/>
      <c r="E136" s="99"/>
      <c r="F136" s="99"/>
      <c r="G136" s="99"/>
      <c r="H136" s="99"/>
      <c r="I136" s="99"/>
      <c r="J136" s="99"/>
    </row>
    <row r="137" spans="2:10">
      <c r="B137" s="99"/>
      <c r="C137" s="99"/>
      <c r="D137" s="99"/>
      <c r="E137" s="99"/>
      <c r="F137" s="99"/>
      <c r="G137" s="99"/>
      <c r="H137" s="99"/>
      <c r="I137" s="99"/>
      <c r="J137" s="99"/>
    </row>
    <row r="138" spans="2:10">
      <c r="B138" s="99"/>
      <c r="C138" s="99"/>
      <c r="D138" s="99"/>
      <c r="E138" s="99"/>
      <c r="F138" s="99"/>
      <c r="G138" s="99"/>
      <c r="H138" s="99"/>
      <c r="I138" s="99"/>
      <c r="J138" s="99"/>
    </row>
    <row r="139" spans="2:10">
      <c r="B139" s="99"/>
      <c r="C139" s="99"/>
      <c r="D139" s="99"/>
      <c r="E139" s="99"/>
      <c r="F139" s="99"/>
      <c r="G139" s="99"/>
      <c r="H139" s="99"/>
      <c r="I139" s="99"/>
      <c r="J139" s="99"/>
    </row>
    <row r="140" spans="2:10">
      <c r="B140" s="99"/>
      <c r="C140" s="99"/>
      <c r="D140" s="99"/>
      <c r="E140" s="99"/>
      <c r="F140" s="99"/>
      <c r="G140" s="99"/>
      <c r="H140" s="99"/>
      <c r="I140" s="99"/>
      <c r="J140" s="99"/>
    </row>
    <row r="141" spans="2:10">
      <c r="B141" s="99"/>
      <c r="C141" s="99"/>
      <c r="D141" s="99"/>
      <c r="E141" s="99"/>
      <c r="F141" s="99"/>
      <c r="G141" s="99"/>
      <c r="H141" s="99"/>
      <c r="I141" s="99"/>
      <c r="J141" s="99"/>
    </row>
    <row r="142" spans="2:10">
      <c r="B142" s="99"/>
      <c r="C142" s="99"/>
      <c r="D142" s="99"/>
      <c r="E142" s="99"/>
      <c r="F142" s="99"/>
      <c r="G142" s="99"/>
      <c r="H142" s="99"/>
      <c r="I142" s="99"/>
      <c r="J142" s="99"/>
    </row>
    <row r="143" spans="2:10">
      <c r="B143" s="99"/>
      <c r="C143" s="99"/>
      <c r="D143" s="99"/>
      <c r="E143" s="99"/>
      <c r="F143" s="99"/>
      <c r="G143" s="99"/>
      <c r="H143" s="99"/>
      <c r="I143" s="99"/>
      <c r="J143" s="99"/>
    </row>
    <row r="144" spans="2:10">
      <c r="B144" s="99"/>
      <c r="C144" s="99"/>
      <c r="D144" s="99"/>
      <c r="E144" s="99"/>
      <c r="F144" s="99"/>
      <c r="G144" s="99"/>
      <c r="H144" s="99"/>
      <c r="I144" s="99"/>
      <c r="J144" s="99"/>
    </row>
    <row r="145" spans="2:10">
      <c r="B145" s="99"/>
      <c r="C145" s="99"/>
      <c r="D145" s="99"/>
      <c r="E145" s="99"/>
      <c r="F145" s="99"/>
      <c r="G145" s="99"/>
      <c r="H145" s="99"/>
      <c r="I145" s="99"/>
      <c r="J145" s="99"/>
    </row>
    <row r="146" spans="2:10">
      <c r="B146" s="99"/>
      <c r="C146" s="99"/>
      <c r="D146" s="99"/>
      <c r="E146" s="99"/>
      <c r="F146" s="99"/>
      <c r="G146" s="99"/>
      <c r="H146" s="99"/>
      <c r="I146" s="99"/>
      <c r="J146" s="99"/>
    </row>
    <row r="147" spans="2:10">
      <c r="B147" s="99"/>
      <c r="C147" s="99"/>
      <c r="D147" s="99"/>
      <c r="E147" s="99"/>
      <c r="F147" s="99"/>
      <c r="G147" s="99"/>
      <c r="H147" s="99"/>
      <c r="I147" s="99"/>
      <c r="J147" s="99"/>
    </row>
    <row r="148" spans="2:10">
      <c r="B148" s="99"/>
      <c r="C148" s="99"/>
      <c r="D148" s="99"/>
      <c r="E148" s="99"/>
      <c r="F148" s="99"/>
      <c r="G148" s="99"/>
      <c r="H148" s="99"/>
      <c r="I148" s="99"/>
      <c r="J148" s="99"/>
    </row>
    <row r="149" spans="2:10">
      <c r="B149" s="99"/>
      <c r="C149" s="99"/>
      <c r="D149" s="99"/>
      <c r="E149" s="99"/>
      <c r="F149" s="99"/>
      <c r="G149" s="99"/>
      <c r="H149" s="99"/>
      <c r="I149" s="99"/>
      <c r="J149" s="99"/>
    </row>
    <row r="150" spans="2:10">
      <c r="B150" s="99"/>
      <c r="C150" s="99"/>
      <c r="D150" s="99"/>
      <c r="E150" s="99"/>
      <c r="F150" s="99"/>
      <c r="G150" s="99"/>
      <c r="H150" s="99"/>
      <c r="I150" s="99"/>
      <c r="J150" s="99"/>
    </row>
    <row r="151" spans="2:10">
      <c r="B151" s="99"/>
      <c r="C151" s="99"/>
      <c r="D151" s="99"/>
      <c r="E151" s="99"/>
      <c r="F151" s="99"/>
      <c r="G151" s="99"/>
      <c r="H151" s="99"/>
      <c r="I151" s="99"/>
      <c r="J151" s="99"/>
    </row>
    <row r="152" spans="2:10">
      <c r="B152" s="99"/>
      <c r="C152" s="99"/>
      <c r="D152" s="99"/>
      <c r="E152" s="99"/>
      <c r="F152" s="99"/>
      <c r="G152" s="99"/>
      <c r="H152" s="99"/>
      <c r="I152" s="99"/>
      <c r="J152" s="99"/>
    </row>
    <row r="153" spans="2:10">
      <c r="B153" s="99"/>
      <c r="C153" s="99"/>
      <c r="D153" s="99"/>
      <c r="E153" s="99"/>
      <c r="F153" s="99"/>
      <c r="G153" s="99"/>
      <c r="H153" s="99"/>
      <c r="I153" s="99"/>
      <c r="J153" s="99"/>
    </row>
    <row r="154" spans="2:10">
      <c r="B154" s="99"/>
      <c r="C154" s="99"/>
      <c r="D154" s="99"/>
      <c r="E154" s="99"/>
      <c r="F154" s="99"/>
      <c r="G154" s="99"/>
      <c r="H154" s="99"/>
      <c r="I154" s="99"/>
      <c r="J154" s="99"/>
    </row>
    <row r="155" spans="2:10">
      <c r="B155" s="99"/>
      <c r="C155" s="99"/>
      <c r="D155" s="99"/>
      <c r="E155" s="99"/>
      <c r="F155" s="99"/>
      <c r="G155" s="99"/>
      <c r="H155" s="99"/>
      <c r="I155" s="99"/>
      <c r="J155" s="99"/>
    </row>
    <row r="156" spans="2:10">
      <c r="B156" s="99"/>
      <c r="C156" s="99"/>
      <c r="D156" s="99"/>
      <c r="E156" s="99"/>
      <c r="F156" s="99"/>
      <c r="G156" s="99"/>
      <c r="H156" s="99"/>
      <c r="I156" s="99"/>
      <c r="J156" s="99"/>
    </row>
    <row r="157" spans="2:10">
      <c r="B157" s="99"/>
      <c r="C157" s="99"/>
      <c r="D157" s="99"/>
      <c r="E157" s="99"/>
      <c r="F157" s="99"/>
      <c r="G157" s="99"/>
      <c r="H157" s="99"/>
      <c r="I157" s="99"/>
      <c r="J157" s="99"/>
    </row>
    <row r="158" spans="2:10">
      <c r="B158" s="99"/>
      <c r="C158" s="99"/>
      <c r="D158" s="99"/>
      <c r="E158" s="99"/>
      <c r="F158" s="99"/>
      <c r="G158" s="99"/>
      <c r="H158" s="99"/>
      <c r="I158" s="99"/>
      <c r="J158" s="99"/>
    </row>
    <row r="159" spans="2:10">
      <c r="B159" s="99"/>
      <c r="C159" s="99"/>
      <c r="D159" s="99"/>
      <c r="E159" s="99"/>
      <c r="F159" s="99"/>
      <c r="G159" s="99"/>
      <c r="H159" s="99"/>
      <c r="I159" s="99"/>
      <c r="J159" s="99"/>
    </row>
    <row r="160" spans="2:10">
      <c r="B160" s="99"/>
      <c r="C160" s="99"/>
      <c r="D160" s="99"/>
      <c r="E160" s="99"/>
      <c r="F160" s="99"/>
      <c r="G160" s="99"/>
      <c r="H160" s="99"/>
      <c r="I160" s="99"/>
      <c r="J160" s="99"/>
    </row>
    <row r="161" spans="2:10">
      <c r="B161" s="99"/>
      <c r="C161" s="99"/>
      <c r="D161" s="99"/>
      <c r="E161" s="99"/>
      <c r="F161" s="99"/>
      <c r="G161" s="99"/>
      <c r="H161" s="99"/>
      <c r="I161" s="99"/>
      <c r="J161" s="99"/>
    </row>
    <row r="162" spans="2:10">
      <c r="B162" s="99"/>
      <c r="C162" s="99"/>
      <c r="D162" s="99"/>
      <c r="E162" s="99"/>
      <c r="F162" s="99"/>
      <c r="G162" s="99"/>
      <c r="H162" s="99"/>
      <c r="I162" s="99"/>
      <c r="J162" s="99"/>
    </row>
    <row r="163" spans="2:10">
      <c r="B163" s="99"/>
      <c r="C163" s="99"/>
      <c r="D163" s="99"/>
      <c r="E163" s="99"/>
      <c r="F163" s="99"/>
      <c r="G163" s="99"/>
      <c r="H163" s="99"/>
      <c r="I163" s="99"/>
      <c r="J163" s="99"/>
    </row>
    <row r="164" spans="2:10">
      <c r="B164" s="99"/>
      <c r="C164" s="99"/>
      <c r="D164" s="99"/>
      <c r="E164" s="99"/>
      <c r="F164" s="99"/>
      <c r="G164" s="99"/>
      <c r="H164" s="99"/>
      <c r="I164" s="99"/>
      <c r="J164" s="99"/>
    </row>
    <row r="165" spans="2:10">
      <c r="B165" s="99"/>
      <c r="C165" s="99"/>
      <c r="D165" s="99"/>
      <c r="E165" s="99"/>
      <c r="F165" s="99"/>
      <c r="G165" s="99"/>
      <c r="H165" s="99"/>
      <c r="I165" s="99"/>
      <c r="J165" s="99"/>
    </row>
    <row r="166" spans="2:10">
      <c r="B166" s="99"/>
      <c r="C166" s="99"/>
      <c r="D166" s="99"/>
      <c r="E166" s="99"/>
      <c r="F166" s="99"/>
      <c r="G166" s="99"/>
      <c r="H166" s="99"/>
      <c r="I166" s="99"/>
      <c r="J166" s="99"/>
    </row>
    <row r="167" spans="2:10">
      <c r="B167" s="99"/>
      <c r="C167" s="99"/>
      <c r="D167" s="99"/>
      <c r="E167" s="99"/>
      <c r="F167" s="99"/>
      <c r="G167" s="99"/>
      <c r="H167" s="99"/>
      <c r="I167" s="99"/>
      <c r="J167" s="99"/>
    </row>
    <row r="168" spans="2:10">
      <c r="B168" s="99"/>
      <c r="C168" s="99"/>
      <c r="D168" s="99"/>
      <c r="E168" s="99"/>
      <c r="F168" s="99"/>
      <c r="G168" s="99"/>
      <c r="H168" s="99"/>
      <c r="I168" s="99"/>
      <c r="J168" s="99"/>
    </row>
    <row r="169" spans="2:10">
      <c r="B169" s="99"/>
      <c r="C169" s="99"/>
      <c r="D169" s="99"/>
      <c r="E169" s="99"/>
      <c r="F169" s="99"/>
      <c r="G169" s="99"/>
      <c r="H169" s="99"/>
      <c r="I169" s="99"/>
      <c r="J169" s="99"/>
    </row>
    <row r="170" spans="8:10">
      <c r="H170" s="99"/>
      <c r="I170" s="99"/>
      <c r="J170" s="99"/>
    </row>
    <row r="171" spans="8:10">
      <c r="H171" s="99"/>
      <c r="I171" s="99"/>
      <c r="J171" s="99"/>
    </row>
    <row r="172" spans="8:10">
      <c r="H172" s="99"/>
      <c r="I172" s="99"/>
      <c r="J172" s="99"/>
    </row>
    <row r="173" spans="8:10">
      <c r="H173" s="99"/>
      <c r="I173" s="99"/>
      <c r="J173" s="99"/>
    </row>
    <row r="174" spans="8:10">
      <c r="H174" s="99"/>
      <c r="I174" s="99"/>
      <c r="J174" s="99"/>
    </row>
    <row r="175" spans="8:10">
      <c r="H175" s="99"/>
      <c r="I175" s="99"/>
      <c r="J175" s="99"/>
    </row>
    <row r="176" spans="8:10">
      <c r="H176" s="99"/>
      <c r="I176" s="99"/>
      <c r="J176" s="99"/>
    </row>
    <row r="177" spans="8:10">
      <c r="H177" s="99"/>
      <c r="I177" s="99"/>
      <c r="J177" s="99"/>
    </row>
    <row r="178" spans="8:10">
      <c r="H178" s="99"/>
      <c r="I178" s="99"/>
      <c r="J178" s="99"/>
    </row>
    <row r="179" spans="8:10">
      <c r="H179" s="99"/>
      <c r="I179" s="99"/>
      <c r="J179" s="99"/>
    </row>
    <row r="180" spans="8:10">
      <c r="H180" s="99"/>
      <c r="I180" s="99"/>
      <c r="J180" s="99"/>
    </row>
    <row r="181" spans="8:10">
      <c r="H181" s="99"/>
      <c r="I181" s="99"/>
      <c r="J181" s="99"/>
    </row>
    <row r="182" spans="8:10">
      <c r="H182" s="99"/>
      <c r="I182" s="99"/>
      <c r="J182" s="99"/>
    </row>
    <row r="183" spans="8:10">
      <c r="H183" s="99"/>
      <c r="I183" s="99"/>
      <c r="J183" s="99"/>
    </row>
    <row r="184" spans="8:10">
      <c r="H184" s="99"/>
      <c r="I184" s="99"/>
      <c r="J184" s="99"/>
    </row>
    <row r="185" spans="8:10">
      <c r="H185" s="99"/>
      <c r="I185" s="99"/>
      <c r="J185" s="99"/>
    </row>
    <row r="186" spans="8:10">
      <c r="H186" s="99"/>
      <c r="I186" s="99"/>
      <c r="J186" s="99"/>
    </row>
    <row r="187" spans="8:10">
      <c r="H187" s="99"/>
      <c r="I187" s="99"/>
      <c r="J187" s="99"/>
    </row>
    <row r="188" spans="8:10">
      <c r="H188" s="99"/>
      <c r="I188" s="99"/>
      <c r="J188" s="99"/>
    </row>
    <row r="189" spans="8:10">
      <c r="H189" s="99"/>
      <c r="I189" s="99"/>
      <c r="J189" s="99"/>
    </row>
    <row r="190" spans="8:10">
      <c r="H190" s="99"/>
      <c r="I190" s="99"/>
      <c r="J190" s="99"/>
    </row>
    <row r="191" spans="8:10">
      <c r="H191" s="99"/>
      <c r="I191" s="99"/>
      <c r="J191" s="99"/>
    </row>
    <row r="192" spans="8:10">
      <c r="H192" s="99"/>
      <c r="I192" s="99"/>
      <c r="J192" s="99"/>
    </row>
    <row r="193" spans="8:10">
      <c r="H193" s="99"/>
      <c r="I193" s="99"/>
      <c r="J193" s="99"/>
    </row>
    <row r="194" spans="8:10">
      <c r="H194" s="99"/>
      <c r="I194" s="99"/>
      <c r="J194" s="99"/>
    </row>
    <row r="195" spans="8:10">
      <c r="H195" s="99"/>
      <c r="I195" s="99"/>
      <c r="J195" s="99"/>
    </row>
    <row r="196" spans="8:10">
      <c r="H196" s="99"/>
      <c r="I196" s="99"/>
      <c r="J196" s="99"/>
    </row>
    <row r="197" spans="8:10">
      <c r="H197" s="99"/>
      <c r="I197" s="99"/>
      <c r="J197" s="99"/>
    </row>
    <row r="198" spans="8:10">
      <c r="H198" s="99"/>
      <c r="I198" s="99"/>
      <c r="J198" s="99"/>
    </row>
    <row r="199" spans="8:10">
      <c r="H199" s="99"/>
      <c r="I199" s="99"/>
      <c r="J199" s="99"/>
    </row>
    <row r="200" spans="8:10">
      <c r="H200" s="99"/>
      <c r="I200" s="99"/>
      <c r="J200" s="99"/>
    </row>
    <row r="201" spans="8:10">
      <c r="H201" s="99"/>
      <c r="I201" s="99"/>
      <c r="J201" s="99"/>
    </row>
    <row r="202" spans="8:10">
      <c r="H202" s="99"/>
      <c r="I202" s="99"/>
      <c r="J202" s="99"/>
    </row>
    <row r="203" spans="8:10">
      <c r="H203" s="99"/>
      <c r="I203" s="99"/>
      <c r="J203" s="99"/>
    </row>
    <row r="204" spans="8:10">
      <c r="H204" s="99"/>
      <c r="I204" s="99"/>
      <c r="J204" s="99"/>
    </row>
    <row r="205" spans="8:10">
      <c r="H205" s="99"/>
      <c r="I205" s="99"/>
      <c r="J205" s="99"/>
    </row>
    <row r="206" spans="8:10">
      <c r="H206" s="99"/>
      <c r="I206" s="99"/>
      <c r="J206" s="99"/>
    </row>
    <row r="207" spans="8:10">
      <c r="H207" s="99"/>
      <c r="I207" s="99"/>
      <c r="J207" s="99"/>
    </row>
    <row r="208" spans="8:10">
      <c r="H208" s="99"/>
      <c r="I208" s="99"/>
      <c r="J208" s="99"/>
    </row>
    <row r="209" spans="8:10">
      <c r="H209" s="99"/>
      <c r="I209" s="99"/>
      <c r="J209" s="99"/>
    </row>
    <row r="210" spans="8:10">
      <c r="H210" s="99"/>
      <c r="I210" s="99"/>
      <c r="J210" s="99"/>
    </row>
    <row r="211" spans="8:10">
      <c r="H211" s="99"/>
      <c r="I211" s="99"/>
      <c r="J211" s="99"/>
    </row>
    <row r="212" spans="8:10">
      <c r="H212" s="99"/>
      <c r="I212" s="99"/>
      <c r="J212" s="99"/>
    </row>
    <row r="213" spans="8:10">
      <c r="H213" s="99"/>
      <c r="I213" s="99"/>
      <c r="J213" s="99"/>
    </row>
    <row r="214" spans="8:10">
      <c r="H214" s="99"/>
      <c r="I214" s="99"/>
      <c r="J214" s="99"/>
    </row>
    <row r="215" spans="8:10">
      <c r="H215" s="99"/>
      <c r="I215" s="99"/>
      <c r="J215" s="99"/>
    </row>
    <row r="216" spans="8:10">
      <c r="H216" s="99"/>
      <c r="I216" s="99"/>
      <c r="J216" s="99"/>
    </row>
    <row r="217" spans="8:10">
      <c r="H217" s="99"/>
      <c r="I217" s="99"/>
      <c r="J217" s="99"/>
    </row>
    <row r="218" spans="8:10">
      <c r="H218" s="99"/>
      <c r="I218" s="99"/>
      <c r="J218" s="99"/>
    </row>
    <row r="219" spans="8:10">
      <c r="H219" s="99"/>
      <c r="I219" s="99"/>
      <c r="J219" s="99"/>
    </row>
    <row r="220" spans="8:10">
      <c r="H220" s="99"/>
      <c r="I220" s="99"/>
      <c r="J220" s="99"/>
    </row>
    <row r="221" spans="8:10">
      <c r="H221" s="99"/>
      <c r="I221" s="99"/>
      <c r="J221" s="99"/>
    </row>
    <row r="222" spans="8:10">
      <c r="H222" s="99"/>
      <c r="I222" s="99"/>
      <c r="J222" s="99"/>
    </row>
    <row r="223" spans="8:10">
      <c r="H223" s="99"/>
      <c r="I223" s="99"/>
      <c r="J223" s="99"/>
    </row>
    <row r="224" spans="8:10">
      <c r="H224" s="99"/>
      <c r="I224" s="99"/>
      <c r="J224" s="99"/>
    </row>
    <row r="225" spans="8:10">
      <c r="H225" s="99"/>
      <c r="I225" s="99"/>
      <c r="J225" s="99"/>
    </row>
    <row r="226" spans="8:10">
      <c r="H226" s="99"/>
      <c r="I226" s="99"/>
      <c r="J226" s="99"/>
    </row>
    <row r="227" spans="8:10">
      <c r="H227" s="99"/>
      <c r="I227" s="99"/>
      <c r="J227" s="99"/>
    </row>
    <row r="228" spans="8:10">
      <c r="H228" s="99"/>
      <c r="I228" s="99"/>
      <c r="J228" s="99"/>
    </row>
    <row r="229" spans="8:10">
      <c r="H229" s="99"/>
      <c r="I229" s="99"/>
      <c r="J229" s="99"/>
    </row>
    <row r="230" spans="8:10">
      <c r="H230" s="99"/>
      <c r="I230" s="99"/>
      <c r="J230" s="99"/>
    </row>
    <row r="231" spans="8:10">
      <c r="H231" s="99"/>
      <c r="I231" s="99"/>
      <c r="J231" s="99"/>
    </row>
    <row r="232" spans="8:10">
      <c r="H232" s="99"/>
      <c r="I232" s="99"/>
      <c r="J232" s="99"/>
    </row>
    <row r="233" spans="8:10">
      <c r="H233" s="99"/>
      <c r="I233" s="99"/>
      <c r="J233" s="99"/>
    </row>
    <row r="234" spans="8:10">
      <c r="H234" s="99"/>
      <c r="I234" s="99"/>
      <c r="J234" s="99"/>
    </row>
    <row r="235" spans="8:10">
      <c r="H235" s="99"/>
      <c r="I235" s="99"/>
      <c r="J235" s="99"/>
    </row>
    <row r="236" spans="8:10">
      <c r="H236" s="99"/>
      <c r="I236" s="99"/>
      <c r="J236" s="99"/>
    </row>
    <row r="237" spans="8:10">
      <c r="H237" s="99"/>
      <c r="I237" s="99"/>
      <c r="J237" s="99"/>
    </row>
    <row r="238" spans="8:10">
      <c r="H238" s="99"/>
      <c r="I238" s="99"/>
      <c r="J238" s="99"/>
    </row>
    <row r="239" spans="8:10">
      <c r="H239" s="99"/>
      <c r="I239" s="99"/>
      <c r="J239" s="99"/>
    </row>
    <row r="240" spans="8:10">
      <c r="H240" s="99"/>
      <c r="I240" s="99"/>
      <c r="J240" s="99"/>
    </row>
    <row r="241" spans="8:10">
      <c r="H241" s="99"/>
      <c r="I241" s="99"/>
      <c r="J241" s="99"/>
    </row>
    <row r="242" spans="8:10">
      <c r="H242" s="99"/>
      <c r="I242" s="99"/>
      <c r="J242" s="99"/>
    </row>
    <row r="243" spans="8:10">
      <c r="H243" s="99"/>
      <c r="I243" s="99"/>
      <c r="J243" s="99"/>
    </row>
    <row r="244" spans="8:10">
      <c r="H244" s="99"/>
      <c r="I244" s="99"/>
      <c r="J244" s="99"/>
    </row>
    <row r="245" spans="8:10">
      <c r="H245" s="99"/>
      <c r="I245" s="99"/>
      <c r="J245" s="99"/>
    </row>
    <row r="246" spans="8:10">
      <c r="H246" s="99"/>
      <c r="I246" s="99"/>
      <c r="J246" s="99"/>
    </row>
    <row r="247" spans="8:10">
      <c r="H247" s="99"/>
      <c r="I247" s="99"/>
      <c r="J247" s="99"/>
    </row>
    <row r="248" spans="8:10">
      <c r="H248" s="99"/>
      <c r="I248" s="99"/>
      <c r="J248" s="99"/>
    </row>
  </sheetData>
  <autoFilter ref="A6:H124">
    <extLst/>
  </autoFilter>
  <mergeCells count="9">
    <mergeCell ref="A1:J1"/>
    <mergeCell ref="D60:E60"/>
    <mergeCell ref="I63:J63"/>
    <mergeCell ref="D93:E93"/>
    <mergeCell ref="D106:E106"/>
    <mergeCell ref="D113:E113"/>
    <mergeCell ref="D124:E124"/>
    <mergeCell ref="C126:E126"/>
    <mergeCell ref="C128:E128"/>
  </mergeCells>
  <pageMargins left="0.689583333333333" right="0.699305555555556" top="0.329861111111111" bottom="0.329861111111111" header="0.3" footer="0.3"/>
  <pageSetup paperSize="1" scale="72" orientation="portrait"/>
  <headerFooter/>
  <rowBreaks count="1" manualBreakCount="1">
    <brk id="62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150"/>
  <sheetViews>
    <sheetView view="pageBreakPreview" zoomScaleNormal="100" zoomScaleSheetLayoutView="100" topLeftCell="A80" workbookViewId="0">
      <selection activeCell="G158" sqref="G158"/>
    </sheetView>
  </sheetViews>
  <sheetFormatPr defaultColWidth="11.4285714285714" defaultRowHeight="12.75"/>
  <cols>
    <col min="1" max="1" width="3.71428571428571" style="19" customWidth="1"/>
    <col min="2" max="2" width="39.7142857142857" style="19" customWidth="1"/>
    <col min="3" max="3" width="43.7142857142857" style="19" hidden="1" customWidth="1"/>
    <col min="4" max="4" width="49.8571428571429" style="19" hidden="1" customWidth="1"/>
    <col min="5" max="5" width="27.8571428571429" style="19" customWidth="1"/>
    <col min="6" max="6" width="18.8571428571429" style="19" hidden="1" customWidth="1"/>
    <col min="7" max="7" width="17.5714285714286" style="19" customWidth="1"/>
    <col min="8" max="8" width="18.2857142857143" style="19" hidden="1" customWidth="1"/>
    <col min="9" max="9" width="21" style="19" customWidth="1"/>
    <col min="10" max="10" width="29.8571428571429" style="19" hidden="1" customWidth="1"/>
    <col min="11" max="11" width="29" style="18" customWidth="1"/>
    <col min="12" max="16384" width="11.4285714285714" style="19"/>
  </cols>
  <sheetData>
    <row r="1" ht="3" customHeight="1"/>
    <row r="2" customFormat="1" ht="15.75" spans="2:11">
      <c r="B2" s="20" t="s">
        <v>170</v>
      </c>
      <c r="C2" s="20"/>
      <c r="D2" s="20"/>
      <c r="E2" s="20"/>
      <c r="F2" s="20"/>
      <c r="G2" s="20"/>
      <c r="H2" s="20"/>
      <c r="I2" s="20"/>
      <c r="J2" s="45"/>
      <c r="K2" s="46"/>
    </row>
    <row r="3" customFormat="1" ht="5.25" customHeight="1" spans="2:11">
      <c r="B3" s="21"/>
      <c r="K3" s="47"/>
    </row>
    <row r="5" spans="2:13">
      <c r="B5" s="22" t="s">
        <v>171</v>
      </c>
      <c r="C5" s="22" t="s">
        <v>172</v>
      </c>
      <c r="D5" s="23">
        <v>3</v>
      </c>
      <c r="E5" s="24">
        <v>3</v>
      </c>
      <c r="F5" s="24">
        <v>2</v>
      </c>
      <c r="G5" s="24">
        <v>2</v>
      </c>
      <c r="H5" s="24">
        <v>1</v>
      </c>
      <c r="I5" s="24">
        <v>1</v>
      </c>
      <c r="J5" s="48">
        <v>0</v>
      </c>
      <c r="K5" s="24">
        <v>0</v>
      </c>
      <c r="L5" s="49"/>
      <c r="M5" s="49"/>
    </row>
    <row r="6" s="17" customFormat="1" ht="3" customHeight="1" spans="4:13">
      <c r="D6" s="25"/>
      <c r="E6" s="25"/>
      <c r="F6" s="25"/>
      <c r="G6" s="25"/>
      <c r="H6" s="25"/>
      <c r="I6" s="25"/>
      <c r="J6" s="25"/>
      <c r="K6" s="50"/>
      <c r="M6" s="49"/>
    </row>
    <row r="7" s="18" customFormat="1" spans="2:13">
      <c r="B7" s="26" t="s">
        <v>78</v>
      </c>
      <c r="C7" s="27" t="s">
        <v>173</v>
      </c>
      <c r="D7" s="28" t="s">
        <v>174</v>
      </c>
      <c r="E7" s="28" t="s">
        <v>175</v>
      </c>
      <c r="F7" s="28"/>
      <c r="G7" s="29"/>
      <c r="H7" s="29" t="s">
        <v>176</v>
      </c>
      <c r="I7" s="29" t="s">
        <v>177</v>
      </c>
      <c r="J7" s="51" t="s">
        <v>178</v>
      </c>
      <c r="K7" s="52" t="s">
        <v>179</v>
      </c>
      <c r="M7" s="53"/>
    </row>
    <row r="8" s="18" customFormat="1" ht="14.25" customHeight="1" spans="2:13">
      <c r="B8" s="30" t="s">
        <v>79</v>
      </c>
      <c r="C8" s="27" t="s">
        <v>180</v>
      </c>
      <c r="D8" s="28" t="s">
        <v>181</v>
      </c>
      <c r="E8" s="28" t="s">
        <v>182</v>
      </c>
      <c r="F8" s="28"/>
      <c r="G8" s="28"/>
      <c r="H8" s="28"/>
      <c r="I8" s="28" t="s">
        <v>183</v>
      </c>
      <c r="J8" s="52" t="s">
        <v>184</v>
      </c>
      <c r="K8" s="52" t="s">
        <v>183</v>
      </c>
      <c r="M8" s="53"/>
    </row>
    <row r="9" s="18" customFormat="1" ht="13.5" customHeight="1" spans="2:13">
      <c r="B9" s="26" t="s">
        <v>80</v>
      </c>
      <c r="C9" s="27" t="s">
        <v>185</v>
      </c>
      <c r="D9" s="31" t="s">
        <v>186</v>
      </c>
      <c r="E9" s="32" t="s">
        <v>187</v>
      </c>
      <c r="F9" s="28"/>
      <c r="G9" s="28"/>
      <c r="H9" s="28"/>
      <c r="I9" s="28"/>
      <c r="J9" s="52" t="s">
        <v>188</v>
      </c>
      <c r="K9" s="52" t="s">
        <v>189</v>
      </c>
      <c r="M9" s="53"/>
    </row>
    <row r="10" s="18" customFormat="1" ht="18.75" customHeight="1" spans="2:13">
      <c r="B10" s="26" t="s">
        <v>81</v>
      </c>
      <c r="C10" s="27" t="s">
        <v>190</v>
      </c>
      <c r="D10" s="28" t="s">
        <v>191</v>
      </c>
      <c r="E10" s="33" t="s">
        <v>192</v>
      </c>
      <c r="F10" s="28"/>
      <c r="G10" s="28"/>
      <c r="H10" s="28" t="s">
        <v>193</v>
      </c>
      <c r="I10" s="29" t="s">
        <v>194</v>
      </c>
      <c r="J10" s="52" t="s">
        <v>188</v>
      </c>
      <c r="K10" s="51" t="s">
        <v>195</v>
      </c>
      <c r="M10" s="53"/>
    </row>
    <row r="11" s="18" customFormat="1" ht="13.5" customHeight="1" spans="2:13">
      <c r="B11" s="26" t="s">
        <v>82</v>
      </c>
      <c r="C11" s="27" t="s">
        <v>196</v>
      </c>
      <c r="D11" s="28" t="s">
        <v>197</v>
      </c>
      <c r="E11" s="28" t="s">
        <v>198</v>
      </c>
      <c r="F11" s="28"/>
      <c r="G11" s="28"/>
      <c r="H11" s="28"/>
      <c r="I11" s="28"/>
      <c r="J11" s="52" t="s">
        <v>188</v>
      </c>
      <c r="K11" s="52" t="s">
        <v>189</v>
      </c>
      <c r="M11" s="53"/>
    </row>
    <row r="12" s="18" customFormat="1" ht="13.5" customHeight="1" spans="2:13">
      <c r="B12" s="26" t="s">
        <v>83</v>
      </c>
      <c r="C12" s="27" t="s">
        <v>199</v>
      </c>
      <c r="D12" s="28" t="s">
        <v>191</v>
      </c>
      <c r="E12" s="28" t="s">
        <v>200</v>
      </c>
      <c r="F12" s="28"/>
      <c r="G12" s="28"/>
      <c r="H12" s="28" t="s">
        <v>201</v>
      </c>
      <c r="I12" s="28" t="s">
        <v>202</v>
      </c>
      <c r="J12" s="52" t="s">
        <v>203</v>
      </c>
      <c r="K12" s="52" t="s">
        <v>204</v>
      </c>
      <c r="M12" s="53"/>
    </row>
    <row r="13" s="18" customFormat="1" ht="13.5" customHeight="1" spans="2:13">
      <c r="B13" s="26" t="s">
        <v>84</v>
      </c>
      <c r="C13" s="27" t="s">
        <v>205</v>
      </c>
      <c r="D13" s="28" t="s">
        <v>206</v>
      </c>
      <c r="E13" s="28" t="s">
        <v>207</v>
      </c>
      <c r="F13" s="28" t="s">
        <v>208</v>
      </c>
      <c r="G13" s="28" t="s">
        <v>209</v>
      </c>
      <c r="H13" s="28" t="s">
        <v>210</v>
      </c>
      <c r="I13" s="28" t="s">
        <v>211</v>
      </c>
      <c r="J13" s="52" t="s">
        <v>188</v>
      </c>
      <c r="K13" s="52" t="s">
        <v>189</v>
      </c>
      <c r="M13" s="53"/>
    </row>
    <row r="14" s="18" customFormat="1" ht="13.5" customHeight="1" spans="2:13">
      <c r="B14" s="26" t="s">
        <v>85</v>
      </c>
      <c r="C14" s="27" t="s">
        <v>212</v>
      </c>
      <c r="D14" s="28" t="s">
        <v>197</v>
      </c>
      <c r="E14" s="28" t="s">
        <v>198</v>
      </c>
      <c r="F14" s="28"/>
      <c r="G14" s="28"/>
      <c r="H14" s="28"/>
      <c r="I14" s="28"/>
      <c r="J14" s="52" t="s">
        <v>188</v>
      </c>
      <c r="K14" s="51" t="s">
        <v>189</v>
      </c>
      <c r="M14" s="53"/>
    </row>
    <row r="15" s="18" customFormat="1" ht="13.5" customHeight="1" spans="2:13">
      <c r="B15" s="26" t="s">
        <v>86</v>
      </c>
      <c r="C15" s="27" t="s">
        <v>213</v>
      </c>
      <c r="D15" s="28" t="s">
        <v>197</v>
      </c>
      <c r="E15" s="28" t="s">
        <v>198</v>
      </c>
      <c r="F15" s="28"/>
      <c r="G15" s="28"/>
      <c r="H15" s="28"/>
      <c r="I15" s="28"/>
      <c r="J15" s="52" t="s">
        <v>214</v>
      </c>
      <c r="K15" s="52" t="s">
        <v>215</v>
      </c>
      <c r="M15" s="53"/>
    </row>
    <row r="16" s="18" customFormat="1" ht="13.5" customHeight="1" spans="2:13">
      <c r="B16" s="26" t="s">
        <v>87</v>
      </c>
      <c r="C16" s="34" t="s">
        <v>216</v>
      </c>
      <c r="D16" s="28" t="s">
        <v>197</v>
      </c>
      <c r="E16" s="28" t="s">
        <v>198</v>
      </c>
      <c r="F16" s="28"/>
      <c r="G16" s="28"/>
      <c r="H16" s="28"/>
      <c r="I16" s="28"/>
      <c r="J16" s="52" t="s">
        <v>217</v>
      </c>
      <c r="K16" s="52" t="s">
        <v>218</v>
      </c>
      <c r="L16" s="53"/>
      <c r="M16" s="53"/>
    </row>
    <row r="17" s="18" customFormat="1" ht="13.5" customHeight="1" spans="2:13">
      <c r="B17" s="26" t="s">
        <v>88</v>
      </c>
      <c r="C17" s="35" t="s">
        <v>219</v>
      </c>
      <c r="D17" s="29" t="s">
        <v>220</v>
      </c>
      <c r="E17" s="29" t="s">
        <v>221</v>
      </c>
      <c r="F17" s="28"/>
      <c r="G17" s="28"/>
      <c r="H17" s="28"/>
      <c r="I17" s="28"/>
      <c r="J17" s="52" t="s">
        <v>217</v>
      </c>
      <c r="K17" s="51" t="s">
        <v>222</v>
      </c>
      <c r="M17" s="53"/>
    </row>
    <row r="18" s="18" customFormat="1" ht="13.5" customHeight="1" spans="2:13">
      <c r="B18" s="26" t="s">
        <v>89</v>
      </c>
      <c r="C18" s="34" t="s">
        <v>223</v>
      </c>
      <c r="D18" s="28" t="s">
        <v>224</v>
      </c>
      <c r="E18" s="28" t="s">
        <v>225</v>
      </c>
      <c r="F18" s="28"/>
      <c r="G18" s="28"/>
      <c r="H18" s="28"/>
      <c r="I18" s="28"/>
      <c r="J18" s="52" t="s">
        <v>226</v>
      </c>
      <c r="K18" s="52" t="s">
        <v>227</v>
      </c>
      <c r="M18" s="53"/>
    </row>
    <row r="19" s="18" customFormat="1" ht="15" customHeight="1" spans="2:13">
      <c r="B19" s="26" t="s">
        <v>90</v>
      </c>
      <c r="C19" s="34" t="s">
        <v>228</v>
      </c>
      <c r="D19" s="29" t="s">
        <v>229</v>
      </c>
      <c r="E19" s="28" t="s">
        <v>200</v>
      </c>
      <c r="F19" s="28"/>
      <c r="G19" s="28"/>
      <c r="H19" s="28"/>
      <c r="I19" s="28"/>
      <c r="J19" s="52"/>
      <c r="K19" s="51" t="s">
        <v>230</v>
      </c>
      <c r="L19" s="53"/>
      <c r="M19" s="53"/>
    </row>
    <row r="20" s="18" customFormat="1" ht="13.5" customHeight="1" spans="2:13">
      <c r="B20" s="26" t="s">
        <v>91</v>
      </c>
      <c r="C20" s="34" t="s">
        <v>231</v>
      </c>
      <c r="D20" s="28" t="s">
        <v>232</v>
      </c>
      <c r="E20" s="28" t="s">
        <v>200</v>
      </c>
      <c r="F20" s="28"/>
      <c r="G20" s="28"/>
      <c r="H20" s="28"/>
      <c r="I20" s="28"/>
      <c r="J20" s="52"/>
      <c r="K20" s="51" t="s">
        <v>230</v>
      </c>
      <c r="L20" s="53"/>
      <c r="M20" s="53"/>
    </row>
    <row r="21" s="18" customFormat="1" ht="15" customHeight="1" spans="2:13">
      <c r="B21" s="26" t="s">
        <v>92</v>
      </c>
      <c r="C21" s="34" t="s">
        <v>233</v>
      </c>
      <c r="D21" s="28" t="s">
        <v>234</v>
      </c>
      <c r="E21" s="28" t="s">
        <v>235</v>
      </c>
      <c r="F21" s="28"/>
      <c r="G21" s="28"/>
      <c r="H21" s="28"/>
      <c r="I21" s="28"/>
      <c r="J21" s="52" t="s">
        <v>236</v>
      </c>
      <c r="K21" s="52" t="s">
        <v>237</v>
      </c>
      <c r="M21" s="53"/>
    </row>
    <row r="22" s="18" customFormat="1" ht="14.25" customHeight="1" spans="2:13">
      <c r="B22" s="26" t="s">
        <v>93</v>
      </c>
      <c r="C22" s="34" t="s">
        <v>238</v>
      </c>
      <c r="D22" s="28" t="s">
        <v>234</v>
      </c>
      <c r="E22" s="28" t="s">
        <v>235</v>
      </c>
      <c r="F22" s="28"/>
      <c r="G22" s="28"/>
      <c r="H22" s="28"/>
      <c r="I22" s="28"/>
      <c r="J22" s="52" t="s">
        <v>236</v>
      </c>
      <c r="K22" s="52" t="s">
        <v>237</v>
      </c>
      <c r="M22" s="53"/>
    </row>
    <row r="23" s="18" customFormat="1" customHeight="1" spans="2:13">
      <c r="B23" s="26" t="s">
        <v>94</v>
      </c>
      <c r="C23" s="34" t="s">
        <v>239</v>
      </c>
      <c r="D23" s="28" t="s">
        <v>240</v>
      </c>
      <c r="E23" s="28" t="s">
        <v>241</v>
      </c>
      <c r="F23" s="28"/>
      <c r="G23" s="28"/>
      <c r="H23" s="28" t="s">
        <v>242</v>
      </c>
      <c r="I23" s="28" t="s">
        <v>243</v>
      </c>
      <c r="J23" s="52" t="s">
        <v>244</v>
      </c>
      <c r="K23" s="52" t="s">
        <v>245</v>
      </c>
      <c r="M23" s="53"/>
    </row>
    <row r="24" s="18" customFormat="1" customHeight="1" spans="2:13">
      <c r="B24" s="26" t="s">
        <v>95</v>
      </c>
      <c r="C24" s="34" t="s">
        <v>246</v>
      </c>
      <c r="D24" s="28" t="s">
        <v>240</v>
      </c>
      <c r="E24" s="28" t="s">
        <v>241</v>
      </c>
      <c r="F24" s="28"/>
      <c r="G24" s="28"/>
      <c r="H24" s="28" t="s">
        <v>242</v>
      </c>
      <c r="I24" s="28" t="s">
        <v>243</v>
      </c>
      <c r="J24" s="52" t="s">
        <v>244</v>
      </c>
      <c r="K24" s="52" t="s">
        <v>245</v>
      </c>
      <c r="M24" s="53"/>
    </row>
    <row r="25" s="18" customFormat="1" customHeight="1" spans="2:13">
      <c r="B25" s="26" t="s">
        <v>96</v>
      </c>
      <c r="C25" s="34" t="s">
        <v>247</v>
      </c>
      <c r="D25" s="29" t="s">
        <v>248</v>
      </c>
      <c r="E25" s="29" t="s">
        <v>249</v>
      </c>
      <c r="F25" s="28"/>
      <c r="G25" s="28"/>
      <c r="H25" s="28" t="s">
        <v>242</v>
      </c>
      <c r="I25" s="28"/>
      <c r="J25" s="52" t="s">
        <v>188</v>
      </c>
      <c r="K25" s="52" t="s">
        <v>250</v>
      </c>
      <c r="M25" s="53"/>
    </row>
    <row r="26" s="18" customFormat="1" ht="14.25" customHeight="1" spans="2:13">
      <c r="B26" s="26" t="s">
        <v>97</v>
      </c>
      <c r="C26" s="35" t="s">
        <v>251</v>
      </c>
      <c r="D26" s="28" t="s">
        <v>240</v>
      </c>
      <c r="E26" s="28" t="s">
        <v>241</v>
      </c>
      <c r="F26" s="28"/>
      <c r="G26" s="28"/>
      <c r="H26" s="28"/>
      <c r="I26" s="28"/>
      <c r="J26" s="52"/>
      <c r="K26" s="51" t="s">
        <v>189</v>
      </c>
      <c r="M26" s="53"/>
    </row>
    <row r="27" s="18" customFormat="1" ht="14.25" customHeight="1" spans="2:13">
      <c r="B27" s="26" t="s">
        <v>98</v>
      </c>
      <c r="C27" s="35" t="s">
        <v>252</v>
      </c>
      <c r="D27" s="28" t="s">
        <v>240</v>
      </c>
      <c r="E27" s="28" t="s">
        <v>241</v>
      </c>
      <c r="F27" s="28"/>
      <c r="G27" s="28"/>
      <c r="H27" s="28"/>
      <c r="I27" s="28"/>
      <c r="J27" s="52"/>
      <c r="K27" s="51" t="s">
        <v>189</v>
      </c>
      <c r="M27" s="53"/>
    </row>
    <row r="28" s="18" customFormat="1" ht="13.5" customHeight="1" spans="2:13">
      <c r="B28" s="26" t="s">
        <v>66</v>
      </c>
      <c r="C28" s="34" t="s">
        <v>253</v>
      </c>
      <c r="D28" s="28" t="s">
        <v>240</v>
      </c>
      <c r="E28" s="28" t="s">
        <v>241</v>
      </c>
      <c r="F28" s="28"/>
      <c r="G28" s="28"/>
      <c r="H28" s="28" t="s">
        <v>254</v>
      </c>
      <c r="I28" s="28" t="s">
        <v>255</v>
      </c>
      <c r="J28" s="52" t="s">
        <v>256</v>
      </c>
      <c r="K28" s="52" t="s">
        <v>257</v>
      </c>
      <c r="M28" s="53"/>
    </row>
    <row r="29" s="18" customFormat="1" ht="13.5" customHeight="1" spans="2:13">
      <c r="B29" s="26" t="s">
        <v>99</v>
      </c>
      <c r="C29" s="34" t="s">
        <v>258</v>
      </c>
      <c r="D29" s="28" t="s">
        <v>240</v>
      </c>
      <c r="E29" s="28" t="s">
        <v>241</v>
      </c>
      <c r="F29" s="28"/>
      <c r="G29" s="28"/>
      <c r="H29" s="28" t="s">
        <v>210</v>
      </c>
      <c r="I29" s="28" t="s">
        <v>211</v>
      </c>
      <c r="J29" s="52" t="s">
        <v>259</v>
      </c>
      <c r="K29" s="52" t="s">
        <v>250</v>
      </c>
      <c r="M29" s="53"/>
    </row>
    <row r="30" s="18" customFormat="1" ht="13.5" customHeight="1" spans="2:13">
      <c r="B30" s="26" t="s">
        <v>100</v>
      </c>
      <c r="C30" s="27" t="s">
        <v>260</v>
      </c>
      <c r="D30" s="28" t="s">
        <v>240</v>
      </c>
      <c r="E30" s="28" t="s">
        <v>241</v>
      </c>
      <c r="F30" s="28"/>
      <c r="G30" s="28"/>
      <c r="H30" s="28"/>
      <c r="I30" s="28"/>
      <c r="J30" s="52" t="s">
        <v>261</v>
      </c>
      <c r="K30" s="52" t="s">
        <v>262</v>
      </c>
      <c r="M30" s="53"/>
    </row>
    <row r="31" s="18" customFormat="1" customHeight="1" spans="2:13">
      <c r="B31" s="26" t="s">
        <v>101</v>
      </c>
      <c r="C31" s="34" t="s">
        <v>263</v>
      </c>
      <c r="D31" s="28" t="s">
        <v>240</v>
      </c>
      <c r="E31" s="28" t="s">
        <v>241</v>
      </c>
      <c r="F31" s="28" t="s">
        <v>264</v>
      </c>
      <c r="G31" s="28" t="s">
        <v>265</v>
      </c>
      <c r="H31" s="28"/>
      <c r="I31" s="28"/>
      <c r="J31" s="52" t="s">
        <v>266</v>
      </c>
      <c r="K31" s="52" t="s">
        <v>267</v>
      </c>
      <c r="M31" s="53"/>
    </row>
    <row r="32" s="18" customFormat="1" ht="29.25" customHeight="1" spans="2:13">
      <c r="B32" s="26" t="s">
        <v>102</v>
      </c>
      <c r="C32" s="35" t="s">
        <v>268</v>
      </c>
      <c r="D32" s="29" t="s">
        <v>269</v>
      </c>
      <c r="E32" s="29" t="s">
        <v>270</v>
      </c>
      <c r="F32" s="28"/>
      <c r="G32" s="28"/>
      <c r="H32" s="28"/>
      <c r="I32" s="28"/>
      <c r="J32" s="29" t="s">
        <v>271</v>
      </c>
      <c r="K32" s="51" t="s">
        <v>272</v>
      </c>
      <c r="M32" s="53"/>
    </row>
    <row r="33" s="18" customFormat="1" ht="29.25" customHeight="1" spans="2:13">
      <c r="B33" s="36" t="s">
        <v>103</v>
      </c>
      <c r="C33" s="37" t="s">
        <v>273</v>
      </c>
      <c r="D33" s="29" t="s">
        <v>274</v>
      </c>
      <c r="E33" s="38" t="s">
        <v>275</v>
      </c>
      <c r="F33" s="28"/>
      <c r="G33" s="28"/>
      <c r="H33" s="28"/>
      <c r="J33" s="29" t="s">
        <v>276</v>
      </c>
      <c r="K33" s="29" t="s">
        <v>277</v>
      </c>
      <c r="M33" s="53"/>
    </row>
    <row r="34" s="18" customFormat="1" customHeight="1" spans="2:13">
      <c r="B34" s="26" t="s">
        <v>104</v>
      </c>
      <c r="C34" s="34" t="s">
        <v>278</v>
      </c>
      <c r="D34" s="28" t="s">
        <v>240</v>
      </c>
      <c r="E34" s="28" t="s">
        <v>241</v>
      </c>
      <c r="F34" s="28" t="s">
        <v>279</v>
      </c>
      <c r="G34" s="28" t="s">
        <v>280</v>
      </c>
      <c r="H34" s="28"/>
      <c r="I34" s="28"/>
      <c r="J34" s="52" t="s">
        <v>281</v>
      </c>
      <c r="K34" s="52" t="s">
        <v>282</v>
      </c>
      <c r="L34" s="53"/>
      <c r="M34" s="53"/>
    </row>
    <row r="35" s="18" customFormat="1" spans="2:13">
      <c r="B35" s="26" t="s">
        <v>105</v>
      </c>
      <c r="C35" s="34" t="s">
        <v>283</v>
      </c>
      <c r="D35" s="28" t="s">
        <v>284</v>
      </c>
      <c r="E35" s="28" t="s">
        <v>285</v>
      </c>
      <c r="F35" s="28"/>
      <c r="G35" s="28"/>
      <c r="H35" s="28"/>
      <c r="I35" s="28"/>
      <c r="J35" s="52" t="s">
        <v>286</v>
      </c>
      <c r="K35" s="52" t="s">
        <v>287</v>
      </c>
      <c r="L35" s="53"/>
      <c r="M35" s="53"/>
    </row>
    <row r="36" s="18" customFormat="1" spans="2:13">
      <c r="B36" s="26" t="s">
        <v>106</v>
      </c>
      <c r="C36" s="34" t="s">
        <v>288</v>
      </c>
      <c r="D36" s="28" t="s">
        <v>284</v>
      </c>
      <c r="E36" s="28" t="s">
        <v>285</v>
      </c>
      <c r="F36" s="28"/>
      <c r="G36" s="28"/>
      <c r="H36" s="28"/>
      <c r="I36" s="28"/>
      <c r="J36" s="52" t="s">
        <v>286</v>
      </c>
      <c r="K36" s="52" t="s">
        <v>287</v>
      </c>
      <c r="L36" s="53"/>
      <c r="M36" s="53"/>
    </row>
    <row r="37" s="18" customFormat="1" ht="15.75" customHeight="1" spans="2:13">
      <c r="B37" s="26" t="s">
        <v>107</v>
      </c>
      <c r="C37" s="35" t="s">
        <v>289</v>
      </c>
      <c r="D37" s="28" t="s">
        <v>240</v>
      </c>
      <c r="E37" s="28" t="s">
        <v>241</v>
      </c>
      <c r="F37" s="28" t="s">
        <v>264</v>
      </c>
      <c r="G37" s="28" t="s">
        <v>265</v>
      </c>
      <c r="H37" s="28"/>
      <c r="I37" s="28"/>
      <c r="J37" s="52" t="s">
        <v>266</v>
      </c>
      <c r="K37" s="52" t="s">
        <v>267</v>
      </c>
      <c r="M37" s="53"/>
    </row>
    <row r="38" s="18" customFormat="1" ht="24.75" customHeight="1" spans="2:13">
      <c r="B38" s="26" t="s">
        <v>108</v>
      </c>
      <c r="C38" s="35" t="s">
        <v>290</v>
      </c>
      <c r="D38" s="29" t="s">
        <v>269</v>
      </c>
      <c r="E38" s="29" t="s">
        <v>270</v>
      </c>
      <c r="F38" s="28"/>
      <c r="G38" s="28"/>
      <c r="H38" s="28"/>
      <c r="I38" s="28"/>
      <c r="J38" s="29" t="s">
        <v>271</v>
      </c>
      <c r="K38" s="51" t="s">
        <v>272</v>
      </c>
      <c r="M38" s="53"/>
    </row>
    <row r="39" s="18" customFormat="1" ht="13.5" customHeight="1" spans="2:13">
      <c r="B39" s="26" t="s">
        <v>109</v>
      </c>
      <c r="C39" s="34" t="s">
        <v>291</v>
      </c>
      <c r="D39" s="28" t="s">
        <v>240</v>
      </c>
      <c r="E39" s="28" t="s">
        <v>241</v>
      </c>
      <c r="F39" s="28" t="s">
        <v>279</v>
      </c>
      <c r="G39" s="28" t="s">
        <v>280</v>
      </c>
      <c r="H39" s="28"/>
      <c r="I39" s="28"/>
      <c r="J39" s="52" t="s">
        <v>281</v>
      </c>
      <c r="K39" s="52" t="s">
        <v>282</v>
      </c>
      <c r="L39" s="53"/>
      <c r="M39" s="53"/>
    </row>
    <row r="40" s="18" customFormat="1" ht="29.25" customHeight="1" spans="2:13">
      <c r="B40" s="26" t="s">
        <v>110</v>
      </c>
      <c r="C40" s="34" t="s">
        <v>292</v>
      </c>
      <c r="D40" s="28" t="s">
        <v>240</v>
      </c>
      <c r="E40" s="28" t="s">
        <v>241</v>
      </c>
      <c r="F40" s="28" t="s">
        <v>293</v>
      </c>
      <c r="G40" s="28" t="s">
        <v>294</v>
      </c>
      <c r="H40" s="28" t="s">
        <v>295</v>
      </c>
      <c r="I40" s="28" t="s">
        <v>296</v>
      </c>
      <c r="J40" s="52" t="s">
        <v>297</v>
      </c>
      <c r="K40" s="52" t="s">
        <v>298</v>
      </c>
      <c r="L40" s="53"/>
      <c r="M40" s="53"/>
    </row>
    <row r="41" s="18" customFormat="1" spans="2:13">
      <c r="B41" s="26" t="s">
        <v>111</v>
      </c>
      <c r="C41" s="34" t="s">
        <v>299</v>
      </c>
      <c r="D41" s="28" t="s">
        <v>240</v>
      </c>
      <c r="E41" s="28" t="s">
        <v>241</v>
      </c>
      <c r="F41" s="28" t="s">
        <v>293</v>
      </c>
      <c r="G41" s="28" t="s">
        <v>294</v>
      </c>
      <c r="H41" s="28"/>
      <c r="I41" s="28"/>
      <c r="J41" s="52" t="s">
        <v>300</v>
      </c>
      <c r="K41" s="52" t="s">
        <v>301</v>
      </c>
      <c r="L41" s="53"/>
      <c r="M41" s="53"/>
    </row>
    <row r="42" s="18" customFormat="1" ht="13.5" customHeight="1" spans="2:13">
      <c r="B42" s="39" t="s">
        <v>112</v>
      </c>
      <c r="C42" s="27" t="s">
        <v>302</v>
      </c>
      <c r="D42" s="28" t="s">
        <v>240</v>
      </c>
      <c r="E42" s="28" t="s">
        <v>241</v>
      </c>
      <c r="F42" s="28" t="s">
        <v>293</v>
      </c>
      <c r="G42" s="28" t="s">
        <v>294</v>
      </c>
      <c r="H42" s="28"/>
      <c r="I42" s="28"/>
      <c r="J42" s="52" t="s">
        <v>256</v>
      </c>
      <c r="K42" s="52" t="s">
        <v>257</v>
      </c>
      <c r="L42" s="53"/>
      <c r="M42" s="53"/>
    </row>
    <row r="43" s="18" customFormat="1" ht="13.5" customHeight="1" spans="2:13">
      <c r="B43" s="39" t="s">
        <v>114</v>
      </c>
      <c r="C43" s="27"/>
      <c r="D43" s="28"/>
      <c r="E43" s="28" t="s">
        <v>241</v>
      </c>
      <c r="F43" s="28" t="s">
        <v>293</v>
      </c>
      <c r="G43" s="28" t="s">
        <v>294</v>
      </c>
      <c r="H43" s="28"/>
      <c r="I43" s="28"/>
      <c r="J43" s="52" t="s">
        <v>256</v>
      </c>
      <c r="K43" s="52" t="s">
        <v>257</v>
      </c>
      <c r="M43" s="53"/>
    </row>
    <row r="44" s="18" customFormat="1" ht="32.1" customHeight="1" spans="2:13">
      <c r="B44" s="39" t="s">
        <v>113</v>
      </c>
      <c r="C44" s="40" t="s">
        <v>303</v>
      </c>
      <c r="D44" s="28" t="s">
        <v>240</v>
      </c>
      <c r="E44" s="29" t="s">
        <v>304</v>
      </c>
      <c r="F44" s="28" t="s">
        <v>293</v>
      </c>
      <c r="G44" s="28" t="s">
        <v>294</v>
      </c>
      <c r="H44" s="28"/>
      <c r="I44" s="28"/>
      <c r="J44" s="52" t="s">
        <v>256</v>
      </c>
      <c r="K44" s="52" t="s">
        <v>257</v>
      </c>
      <c r="M44" s="53"/>
    </row>
    <row r="45" s="18" customFormat="1" ht="13.5" customHeight="1" spans="2:13">
      <c r="B45" s="26" t="s">
        <v>115</v>
      </c>
      <c r="C45" s="34" t="s">
        <v>305</v>
      </c>
      <c r="D45" s="28" t="s">
        <v>306</v>
      </c>
      <c r="E45" s="28" t="s">
        <v>235</v>
      </c>
      <c r="F45" s="28"/>
      <c r="G45" s="28"/>
      <c r="H45" s="28"/>
      <c r="I45" s="28"/>
      <c r="J45" s="52" t="s">
        <v>236</v>
      </c>
      <c r="K45" s="52" t="s">
        <v>307</v>
      </c>
      <c r="M45" s="53"/>
    </row>
    <row r="46" s="18" customFormat="1" spans="2:13">
      <c r="B46" s="26" t="s">
        <v>116</v>
      </c>
      <c r="C46" s="34" t="s">
        <v>308</v>
      </c>
      <c r="D46" s="28" t="s">
        <v>309</v>
      </c>
      <c r="E46" s="32" t="s">
        <v>310</v>
      </c>
      <c r="F46" s="28"/>
      <c r="G46" s="28"/>
      <c r="H46" s="28"/>
      <c r="I46" s="28"/>
      <c r="J46" s="52" t="s">
        <v>256</v>
      </c>
      <c r="K46" s="54" t="s">
        <v>189</v>
      </c>
      <c r="M46" s="53"/>
    </row>
    <row r="47" s="18" customFormat="1" ht="15" customHeight="1" spans="2:13">
      <c r="B47" s="26" t="s">
        <v>117</v>
      </c>
      <c r="C47" s="35" t="s">
        <v>311</v>
      </c>
      <c r="D47" s="28" t="s">
        <v>306</v>
      </c>
      <c r="E47" s="28" t="s">
        <v>235</v>
      </c>
      <c r="F47" s="28"/>
      <c r="G47" s="28"/>
      <c r="H47" s="28"/>
      <c r="I47" s="28"/>
      <c r="J47" s="52" t="s">
        <v>236</v>
      </c>
      <c r="K47" s="52" t="s">
        <v>307</v>
      </c>
      <c r="M47" s="53"/>
    </row>
    <row r="48" s="18" customFormat="1" ht="15" customHeight="1" spans="2:13">
      <c r="B48" s="26" t="s">
        <v>118</v>
      </c>
      <c r="C48" s="35" t="s">
        <v>312</v>
      </c>
      <c r="D48" s="28" t="s">
        <v>306</v>
      </c>
      <c r="E48" s="28" t="s">
        <v>235</v>
      </c>
      <c r="F48" s="28"/>
      <c r="G48" s="28"/>
      <c r="H48" s="28"/>
      <c r="I48" s="28"/>
      <c r="J48" s="52" t="s">
        <v>236</v>
      </c>
      <c r="K48" s="52" t="s">
        <v>307</v>
      </c>
      <c r="M48" s="53"/>
    </row>
    <row r="49" s="18" customFormat="1" ht="15" customHeight="1" spans="2:13">
      <c r="B49" s="26" t="s">
        <v>119</v>
      </c>
      <c r="C49" s="27" t="s">
        <v>313</v>
      </c>
      <c r="D49" s="28" t="s">
        <v>314</v>
      </c>
      <c r="E49" s="28" t="s">
        <v>315</v>
      </c>
      <c r="F49" s="28"/>
      <c r="G49" s="28"/>
      <c r="H49" s="28"/>
      <c r="I49" s="28"/>
      <c r="J49" s="52" t="s">
        <v>316</v>
      </c>
      <c r="K49" s="52" t="s">
        <v>317</v>
      </c>
      <c r="L49" s="53"/>
      <c r="M49" s="53"/>
    </row>
    <row r="50" s="18" customFormat="1" spans="2:13">
      <c r="B50" s="26" t="s">
        <v>120</v>
      </c>
      <c r="C50" s="34" t="s">
        <v>318</v>
      </c>
      <c r="D50" s="28" t="s">
        <v>197</v>
      </c>
      <c r="E50" s="32" t="s">
        <v>319</v>
      </c>
      <c r="F50" s="28"/>
      <c r="G50" s="28"/>
      <c r="H50" s="28"/>
      <c r="I50" s="28"/>
      <c r="J50" s="52" t="s">
        <v>320</v>
      </c>
      <c r="K50" s="54" t="s">
        <v>321</v>
      </c>
      <c r="M50" s="53"/>
    </row>
    <row r="51" s="18" customFormat="1" spans="2:13">
      <c r="B51" s="26" t="s">
        <v>121</v>
      </c>
      <c r="C51" s="34" t="s">
        <v>322</v>
      </c>
      <c r="D51" s="28" t="s">
        <v>197</v>
      </c>
      <c r="E51" s="28" t="s">
        <v>198</v>
      </c>
      <c r="F51" s="28"/>
      <c r="G51" s="28"/>
      <c r="H51" s="28" t="s">
        <v>323</v>
      </c>
      <c r="I51" s="28" t="s">
        <v>324</v>
      </c>
      <c r="J51" s="52" t="s">
        <v>325</v>
      </c>
      <c r="K51" s="52" t="s">
        <v>326</v>
      </c>
      <c r="M51" s="53"/>
    </row>
    <row r="52" s="18" customFormat="1" ht="13.5" customHeight="1" spans="2:13">
      <c r="B52" s="26" t="s">
        <v>122</v>
      </c>
      <c r="C52" s="34" t="s">
        <v>327</v>
      </c>
      <c r="D52" s="28" t="s">
        <v>240</v>
      </c>
      <c r="E52" s="28" t="s">
        <v>241</v>
      </c>
      <c r="F52" s="28"/>
      <c r="G52" s="28"/>
      <c r="H52" s="28" t="s">
        <v>328</v>
      </c>
      <c r="I52" s="28" t="s">
        <v>329</v>
      </c>
      <c r="J52" s="52" t="s">
        <v>330</v>
      </c>
      <c r="K52" s="52" t="s">
        <v>331</v>
      </c>
      <c r="M52" s="53"/>
    </row>
    <row r="53" s="18" customFormat="1" ht="25.5" customHeight="1" spans="2:13">
      <c r="B53" s="26" t="s">
        <v>123</v>
      </c>
      <c r="C53" s="27" t="s">
        <v>332</v>
      </c>
      <c r="D53" s="28" t="s">
        <v>333</v>
      </c>
      <c r="E53" s="28" t="s">
        <v>334</v>
      </c>
      <c r="F53" s="28"/>
      <c r="G53" s="28"/>
      <c r="H53" s="28"/>
      <c r="I53" s="28"/>
      <c r="J53" s="52" t="s">
        <v>335</v>
      </c>
      <c r="K53" s="52" t="s">
        <v>336</v>
      </c>
      <c r="M53" s="53"/>
    </row>
    <row r="54" s="18" customFormat="1" spans="2:13">
      <c r="B54" s="26" t="s">
        <v>124</v>
      </c>
      <c r="C54" s="34" t="s">
        <v>337</v>
      </c>
      <c r="D54" s="28" t="s">
        <v>309</v>
      </c>
      <c r="E54" s="28" t="s">
        <v>338</v>
      </c>
      <c r="F54" s="28"/>
      <c r="G54" s="28"/>
      <c r="H54" s="28" t="s">
        <v>323</v>
      </c>
      <c r="I54" s="28" t="s">
        <v>324</v>
      </c>
      <c r="J54" s="52" t="s">
        <v>256</v>
      </c>
      <c r="K54" s="52" t="s">
        <v>257</v>
      </c>
      <c r="L54" s="53"/>
      <c r="M54" s="53"/>
    </row>
    <row r="55" s="18" customFormat="1" spans="2:13">
      <c r="B55" s="26" t="s">
        <v>125</v>
      </c>
      <c r="C55" s="27" t="s">
        <v>339</v>
      </c>
      <c r="D55" s="28" t="s">
        <v>197</v>
      </c>
      <c r="E55" s="28" t="s">
        <v>198</v>
      </c>
      <c r="F55" s="28"/>
      <c r="G55" s="28"/>
      <c r="H55" s="28"/>
      <c r="I55" s="28"/>
      <c r="J55" s="52" t="s">
        <v>340</v>
      </c>
      <c r="K55" s="52" t="s">
        <v>341</v>
      </c>
      <c r="M55" s="53"/>
    </row>
    <row r="56" s="18" customFormat="1" ht="15" customHeight="1" spans="2:13">
      <c r="B56" s="26" t="s">
        <v>126</v>
      </c>
      <c r="C56" s="34" t="s">
        <v>342</v>
      </c>
      <c r="D56" s="28" t="s">
        <v>343</v>
      </c>
      <c r="E56" s="32" t="s">
        <v>344</v>
      </c>
      <c r="F56" s="28"/>
      <c r="G56" s="28"/>
      <c r="H56" s="28"/>
      <c r="I56" s="28"/>
      <c r="J56" s="52" t="s">
        <v>345</v>
      </c>
      <c r="K56" s="51" t="s">
        <v>346</v>
      </c>
      <c r="M56" s="53"/>
    </row>
    <row r="57" s="18" customFormat="1" spans="2:13">
      <c r="B57" s="26" t="s">
        <v>127</v>
      </c>
      <c r="C57" s="34" t="s">
        <v>347</v>
      </c>
      <c r="D57" s="28" t="s">
        <v>343</v>
      </c>
      <c r="E57" s="28" t="s">
        <v>348</v>
      </c>
      <c r="F57" s="28"/>
      <c r="G57" s="28"/>
      <c r="H57" s="28"/>
      <c r="I57" s="28"/>
      <c r="J57" s="52" t="s">
        <v>349</v>
      </c>
      <c r="K57" s="52" t="s">
        <v>350</v>
      </c>
      <c r="M57" s="53"/>
    </row>
    <row r="58" s="18" customFormat="1" ht="16.5" customHeight="1" spans="2:13">
      <c r="B58" s="26" t="s">
        <v>128</v>
      </c>
      <c r="C58" s="27" t="s">
        <v>351</v>
      </c>
      <c r="D58" s="28" t="s">
        <v>352</v>
      </c>
      <c r="E58" s="28" t="s">
        <v>353</v>
      </c>
      <c r="F58" s="28"/>
      <c r="G58" s="28"/>
      <c r="H58" s="28"/>
      <c r="I58" s="28"/>
      <c r="J58" s="52" t="s">
        <v>256</v>
      </c>
      <c r="K58" s="52" t="s">
        <v>257</v>
      </c>
      <c r="L58" s="53"/>
      <c r="M58" s="53"/>
    </row>
    <row r="59" spans="2:13">
      <c r="B59" s="17"/>
      <c r="C59" s="41"/>
      <c r="D59" s="25"/>
      <c r="E59" s="25"/>
      <c r="F59" s="25"/>
      <c r="G59" s="25"/>
      <c r="H59" s="25"/>
      <c r="I59" s="25"/>
      <c r="J59" s="25"/>
      <c r="K59" s="50"/>
      <c r="M59" s="49"/>
    </row>
    <row r="60" spans="2:13">
      <c r="B60" s="42" t="s">
        <v>143</v>
      </c>
      <c r="C60" s="41"/>
      <c r="D60" s="25"/>
      <c r="E60" s="25"/>
      <c r="F60" s="25"/>
      <c r="G60" s="25"/>
      <c r="H60" s="25"/>
      <c r="I60" s="25"/>
      <c r="J60" s="25"/>
      <c r="K60" s="50"/>
      <c r="M60" s="49"/>
    </row>
    <row r="61" spans="2:13">
      <c r="B61" s="17"/>
      <c r="C61" s="41"/>
      <c r="D61" s="25"/>
      <c r="E61" s="25"/>
      <c r="F61" s="25"/>
      <c r="G61" s="25"/>
      <c r="H61" s="25"/>
      <c r="I61" s="25"/>
      <c r="J61" s="25"/>
      <c r="K61" s="50"/>
      <c r="M61" s="49"/>
    </row>
    <row r="62" spans="2:13">
      <c r="B62" s="22" t="s">
        <v>354</v>
      </c>
      <c r="C62" s="22" t="s">
        <v>355</v>
      </c>
      <c r="D62" s="23">
        <v>3</v>
      </c>
      <c r="E62" s="24">
        <v>3</v>
      </c>
      <c r="F62" s="24">
        <v>2</v>
      </c>
      <c r="G62" s="24">
        <v>2</v>
      </c>
      <c r="H62" s="24">
        <v>1</v>
      </c>
      <c r="I62" s="24">
        <v>1</v>
      </c>
      <c r="J62" s="48">
        <v>0</v>
      </c>
      <c r="K62" s="24">
        <v>0</v>
      </c>
      <c r="M62" s="49"/>
    </row>
    <row r="63" ht="3" customHeight="1" spans="2:13">
      <c r="B63" s="17"/>
      <c r="C63" s="43"/>
      <c r="D63" s="25"/>
      <c r="E63" s="25"/>
      <c r="F63" s="25"/>
      <c r="G63" s="25"/>
      <c r="H63" s="25"/>
      <c r="I63" s="25"/>
      <c r="J63" s="55"/>
      <c r="K63" s="56"/>
      <c r="M63" s="49"/>
    </row>
    <row r="64" s="18" customFormat="1" spans="2:13">
      <c r="B64" s="26" t="s">
        <v>78</v>
      </c>
      <c r="C64" s="44" t="s">
        <v>173</v>
      </c>
      <c r="D64" s="28" t="s">
        <v>174</v>
      </c>
      <c r="E64" s="28" t="s">
        <v>356</v>
      </c>
      <c r="F64" s="29" t="s">
        <v>357</v>
      </c>
      <c r="G64" s="29" t="s">
        <v>358</v>
      </c>
      <c r="H64" s="29" t="s">
        <v>359</v>
      </c>
      <c r="I64" s="29" t="s">
        <v>360</v>
      </c>
      <c r="J64" s="51" t="s">
        <v>361</v>
      </c>
      <c r="K64" s="28" t="s">
        <v>362</v>
      </c>
      <c r="M64" s="53"/>
    </row>
    <row r="65" s="18" customFormat="1" ht="13.5" customHeight="1" spans="2:13">
      <c r="B65" s="27" t="s">
        <v>132</v>
      </c>
      <c r="C65" s="27" t="s">
        <v>180</v>
      </c>
      <c r="D65" s="28" t="s">
        <v>181</v>
      </c>
      <c r="E65" s="28" t="s">
        <v>363</v>
      </c>
      <c r="F65" s="28"/>
      <c r="G65" s="28"/>
      <c r="H65" s="28"/>
      <c r="I65" s="28"/>
      <c r="J65" s="28" t="s">
        <v>364</v>
      </c>
      <c r="K65" s="28" t="s">
        <v>365</v>
      </c>
      <c r="M65" s="53"/>
    </row>
    <row r="66" s="18" customFormat="1" ht="14.25" customHeight="1" spans="2:13">
      <c r="B66" s="57" t="s">
        <v>366</v>
      </c>
      <c r="C66" s="27" t="s">
        <v>367</v>
      </c>
      <c r="D66" s="28" t="s">
        <v>368</v>
      </c>
      <c r="E66" s="32" t="s">
        <v>369</v>
      </c>
      <c r="F66" s="28"/>
      <c r="G66" s="28"/>
      <c r="H66" s="28"/>
      <c r="I66" s="28"/>
      <c r="J66" s="52" t="s">
        <v>286</v>
      </c>
      <c r="K66" s="28" t="s">
        <v>287</v>
      </c>
      <c r="L66" s="53"/>
      <c r="M66" s="53"/>
    </row>
    <row r="67" s="18" customFormat="1" ht="14.25" customHeight="1" spans="2:13">
      <c r="B67" s="58" t="s">
        <v>135</v>
      </c>
      <c r="C67" s="59" t="s">
        <v>370</v>
      </c>
      <c r="D67" s="28" t="s">
        <v>197</v>
      </c>
      <c r="E67" s="28" t="s">
        <v>198</v>
      </c>
      <c r="F67" s="28"/>
      <c r="G67" s="28"/>
      <c r="H67" s="28"/>
      <c r="I67" s="28"/>
      <c r="J67" s="52" t="s">
        <v>371</v>
      </c>
      <c r="K67" s="28" t="s">
        <v>372</v>
      </c>
      <c r="L67" s="53"/>
      <c r="M67" s="53"/>
    </row>
    <row r="68" s="18" customFormat="1" spans="2:13">
      <c r="B68" s="26" t="s">
        <v>136</v>
      </c>
      <c r="C68" s="59" t="s">
        <v>288</v>
      </c>
      <c r="D68" s="28" t="s">
        <v>284</v>
      </c>
      <c r="E68" s="28" t="s">
        <v>373</v>
      </c>
      <c r="F68" s="28"/>
      <c r="G68" s="28"/>
      <c r="H68" s="28"/>
      <c r="I68" s="28"/>
      <c r="J68" s="52" t="s">
        <v>286</v>
      </c>
      <c r="K68" s="28" t="s">
        <v>287</v>
      </c>
      <c r="L68" s="53"/>
      <c r="M68" s="53"/>
    </row>
    <row r="69" s="18" customFormat="1" ht="25.5" customHeight="1" spans="2:13">
      <c r="B69" s="26" t="s">
        <v>110</v>
      </c>
      <c r="C69" s="34" t="s">
        <v>292</v>
      </c>
      <c r="D69" s="28" t="s">
        <v>240</v>
      </c>
      <c r="E69" s="28" t="s">
        <v>241</v>
      </c>
      <c r="F69" s="28" t="s">
        <v>293</v>
      </c>
      <c r="G69" s="28" t="s">
        <v>294</v>
      </c>
      <c r="H69" s="28" t="s">
        <v>295</v>
      </c>
      <c r="I69" s="28" t="s">
        <v>296</v>
      </c>
      <c r="J69" s="52" t="s">
        <v>374</v>
      </c>
      <c r="K69" s="28" t="s">
        <v>298</v>
      </c>
      <c r="L69" s="53"/>
      <c r="M69" s="53"/>
    </row>
    <row r="70" s="18" customFormat="1" ht="24.75" spans="2:13">
      <c r="B70" s="26" t="s">
        <v>111</v>
      </c>
      <c r="C70" s="34" t="s">
        <v>375</v>
      </c>
      <c r="D70" s="28" t="s">
        <v>240</v>
      </c>
      <c r="E70" s="28" t="s">
        <v>241</v>
      </c>
      <c r="F70" s="28" t="s">
        <v>293</v>
      </c>
      <c r="G70" s="28" t="s">
        <v>294</v>
      </c>
      <c r="H70" s="28"/>
      <c r="I70" s="28"/>
      <c r="J70" s="52" t="s">
        <v>300</v>
      </c>
      <c r="K70" s="28" t="s">
        <v>298</v>
      </c>
      <c r="L70" s="53"/>
      <c r="M70" s="53"/>
    </row>
    <row r="71" s="18" customFormat="1" ht="15.75" customHeight="1" spans="2:13">
      <c r="B71" s="26" t="s">
        <v>112</v>
      </c>
      <c r="C71" s="27" t="s">
        <v>376</v>
      </c>
      <c r="D71" s="28" t="s">
        <v>240</v>
      </c>
      <c r="E71" s="28" t="s">
        <v>241</v>
      </c>
      <c r="F71" s="28" t="s">
        <v>293</v>
      </c>
      <c r="G71" s="28" t="s">
        <v>294</v>
      </c>
      <c r="H71" s="28"/>
      <c r="I71" s="28"/>
      <c r="J71" s="52" t="s">
        <v>188</v>
      </c>
      <c r="K71" s="28" t="s">
        <v>189</v>
      </c>
      <c r="L71" s="53"/>
      <c r="M71" s="53"/>
    </row>
    <row r="72" s="18" customFormat="1" ht="32.45" customHeight="1" spans="2:13">
      <c r="B72" s="26" t="s">
        <v>113</v>
      </c>
      <c r="C72" s="27" t="s">
        <v>377</v>
      </c>
      <c r="D72" s="28" t="s">
        <v>240</v>
      </c>
      <c r="E72" s="29" t="s">
        <v>304</v>
      </c>
      <c r="F72" s="28" t="s">
        <v>293</v>
      </c>
      <c r="G72" s="28" t="s">
        <v>294</v>
      </c>
      <c r="H72" s="28"/>
      <c r="I72" s="28"/>
      <c r="J72" s="52" t="s">
        <v>188</v>
      </c>
      <c r="K72" s="28" t="s">
        <v>189</v>
      </c>
      <c r="M72" s="53"/>
    </row>
    <row r="73" s="18" customFormat="1" ht="15.75" customHeight="1" spans="2:13">
      <c r="B73" s="26" t="s">
        <v>114</v>
      </c>
      <c r="C73" s="40" t="s">
        <v>303</v>
      </c>
      <c r="D73" s="28" t="s">
        <v>240</v>
      </c>
      <c r="E73" s="28" t="s">
        <v>241</v>
      </c>
      <c r="F73" s="28" t="s">
        <v>293</v>
      </c>
      <c r="G73" s="28" t="s">
        <v>294</v>
      </c>
      <c r="H73" s="28"/>
      <c r="I73" s="28"/>
      <c r="J73" s="52" t="s">
        <v>256</v>
      </c>
      <c r="K73" s="52" t="s">
        <v>257</v>
      </c>
      <c r="L73" s="53"/>
      <c r="M73" s="53"/>
    </row>
    <row r="74" s="18" customFormat="1" ht="14.25" customHeight="1" spans="2:13">
      <c r="B74" s="60" t="s">
        <v>378</v>
      </c>
      <c r="C74" s="34" t="s">
        <v>379</v>
      </c>
      <c r="D74" s="28" t="s">
        <v>197</v>
      </c>
      <c r="E74" s="32" t="s">
        <v>380</v>
      </c>
      <c r="F74" s="28"/>
      <c r="G74" s="28"/>
      <c r="H74" s="28"/>
      <c r="I74" s="28"/>
      <c r="J74" s="28" t="s">
        <v>381</v>
      </c>
      <c r="K74" s="28" t="s">
        <v>382</v>
      </c>
      <c r="L74" s="53"/>
      <c r="M74" s="53"/>
    </row>
    <row r="75" s="18" customFormat="1" ht="15" customHeight="1" spans="2:13">
      <c r="B75" s="26" t="s">
        <v>139</v>
      </c>
      <c r="C75" s="59" t="s">
        <v>383</v>
      </c>
      <c r="D75" s="28" t="s">
        <v>240</v>
      </c>
      <c r="E75" s="28" t="s">
        <v>241</v>
      </c>
      <c r="F75" s="28"/>
      <c r="G75" s="28"/>
      <c r="H75" s="28"/>
      <c r="I75" s="28"/>
      <c r="J75" s="52" t="s">
        <v>384</v>
      </c>
      <c r="K75" s="28" t="s">
        <v>385</v>
      </c>
      <c r="L75" s="53"/>
      <c r="M75" s="53"/>
    </row>
    <row r="76" s="18" customFormat="1" ht="15" customHeight="1" spans="2:13">
      <c r="B76" s="61" t="s">
        <v>117</v>
      </c>
      <c r="C76" s="34" t="s">
        <v>386</v>
      </c>
      <c r="D76" s="28" t="s">
        <v>306</v>
      </c>
      <c r="E76" s="28" t="s">
        <v>235</v>
      </c>
      <c r="F76" s="28"/>
      <c r="G76" s="28"/>
      <c r="H76" s="28"/>
      <c r="I76" s="28"/>
      <c r="J76" s="52" t="s">
        <v>236</v>
      </c>
      <c r="K76" s="28" t="s">
        <v>307</v>
      </c>
      <c r="M76" s="53"/>
    </row>
    <row r="77" s="18" customFormat="1" ht="15.75" customHeight="1" spans="2:13">
      <c r="B77" s="36" t="s">
        <v>93</v>
      </c>
      <c r="C77" s="34" t="s">
        <v>387</v>
      </c>
      <c r="D77" s="28" t="s">
        <v>306</v>
      </c>
      <c r="E77" s="28" t="s">
        <v>235</v>
      </c>
      <c r="F77" s="28"/>
      <c r="G77" s="28"/>
      <c r="H77" s="28"/>
      <c r="I77" s="28"/>
      <c r="J77" s="52" t="s">
        <v>236</v>
      </c>
      <c r="K77" s="28" t="s">
        <v>307</v>
      </c>
      <c r="M77" s="53"/>
    </row>
    <row r="78" s="18" customFormat="1" ht="15.75" customHeight="1" spans="2:13">
      <c r="B78" s="62" t="s">
        <v>115</v>
      </c>
      <c r="C78" s="34" t="s">
        <v>305</v>
      </c>
      <c r="D78" s="28" t="s">
        <v>306</v>
      </c>
      <c r="E78" s="28" t="s">
        <v>235</v>
      </c>
      <c r="F78" s="28"/>
      <c r="G78" s="28"/>
      <c r="H78" s="28"/>
      <c r="I78" s="28"/>
      <c r="J78" s="52" t="s">
        <v>236</v>
      </c>
      <c r="K78" s="28" t="s">
        <v>307</v>
      </c>
      <c r="M78" s="53"/>
    </row>
    <row r="79" s="18" customFormat="1" spans="2:13">
      <c r="B79" s="36" t="s">
        <v>116</v>
      </c>
      <c r="C79" s="40" t="s">
        <v>308</v>
      </c>
      <c r="D79" s="28" t="s">
        <v>309</v>
      </c>
      <c r="E79" s="28" t="s">
        <v>338</v>
      </c>
      <c r="F79" s="28"/>
      <c r="G79" s="28"/>
      <c r="H79" s="28"/>
      <c r="I79" s="28"/>
      <c r="J79" s="52" t="s">
        <v>256</v>
      </c>
      <c r="K79" s="28" t="s">
        <v>257</v>
      </c>
      <c r="M79" s="53"/>
    </row>
    <row r="80" s="18" customFormat="1" ht="14.25" customHeight="1" spans="2:13">
      <c r="B80" s="36" t="s">
        <v>140</v>
      </c>
      <c r="C80" s="40" t="s">
        <v>388</v>
      </c>
      <c r="D80" s="28" t="s">
        <v>240</v>
      </c>
      <c r="E80" s="28" t="s">
        <v>241</v>
      </c>
      <c r="F80" s="28" t="s">
        <v>264</v>
      </c>
      <c r="G80" s="28" t="s">
        <v>265</v>
      </c>
      <c r="H80" s="28"/>
      <c r="I80" s="28"/>
      <c r="J80" s="52" t="s">
        <v>266</v>
      </c>
      <c r="K80" s="28" t="s">
        <v>389</v>
      </c>
      <c r="M80" s="53"/>
    </row>
    <row r="81" s="18" customFormat="1" ht="36.95" customHeight="1" spans="2:13">
      <c r="B81" s="36" t="s">
        <v>103</v>
      </c>
      <c r="C81" s="37" t="s">
        <v>273</v>
      </c>
      <c r="D81" s="29" t="s">
        <v>274</v>
      </c>
      <c r="E81" s="32" t="s">
        <v>390</v>
      </c>
      <c r="F81" s="28"/>
      <c r="G81" s="28"/>
      <c r="H81" s="28"/>
      <c r="I81" s="27"/>
      <c r="J81" s="29" t="s">
        <v>276</v>
      </c>
      <c r="K81" s="51" t="s">
        <v>391</v>
      </c>
      <c r="M81" s="53"/>
    </row>
    <row r="82" s="18" customFormat="1" ht="23.25" customHeight="1" spans="2:13">
      <c r="B82" s="26" t="s">
        <v>108</v>
      </c>
      <c r="C82" s="35" t="s">
        <v>290</v>
      </c>
      <c r="D82" s="29" t="s">
        <v>269</v>
      </c>
      <c r="E82" s="29" t="s">
        <v>270</v>
      </c>
      <c r="F82" s="28"/>
      <c r="G82" s="28"/>
      <c r="H82" s="28"/>
      <c r="I82" s="28"/>
      <c r="J82" s="29" t="s">
        <v>271</v>
      </c>
      <c r="K82" s="52" t="s">
        <v>272</v>
      </c>
      <c r="M82" s="53"/>
    </row>
    <row r="83" s="18" customFormat="1" ht="26.25" customHeight="1" spans="2:13">
      <c r="B83" s="36" t="s">
        <v>141</v>
      </c>
      <c r="C83" s="40" t="s">
        <v>392</v>
      </c>
      <c r="D83" s="28" t="s">
        <v>240</v>
      </c>
      <c r="E83" s="28" t="s">
        <v>241</v>
      </c>
      <c r="F83" s="28" t="s">
        <v>279</v>
      </c>
      <c r="G83" s="28" t="s">
        <v>280</v>
      </c>
      <c r="H83" s="28"/>
      <c r="I83" s="28"/>
      <c r="J83" s="52" t="s">
        <v>281</v>
      </c>
      <c r="K83" s="28" t="s">
        <v>282</v>
      </c>
      <c r="L83" s="53"/>
      <c r="M83" s="53"/>
    </row>
    <row r="84" s="18" customFormat="1" ht="15.75" customHeight="1" spans="2:13">
      <c r="B84" s="62" t="s">
        <v>99</v>
      </c>
      <c r="C84" s="40" t="s">
        <v>258</v>
      </c>
      <c r="D84" s="28" t="s">
        <v>240</v>
      </c>
      <c r="E84" s="28" t="s">
        <v>241</v>
      </c>
      <c r="F84" s="28" t="s">
        <v>393</v>
      </c>
      <c r="G84" s="28" t="s">
        <v>394</v>
      </c>
      <c r="H84" s="28" t="s">
        <v>210</v>
      </c>
      <c r="I84" s="28" t="s">
        <v>211</v>
      </c>
      <c r="J84" s="52" t="s">
        <v>256</v>
      </c>
      <c r="K84" s="28" t="s">
        <v>257</v>
      </c>
      <c r="M84" s="53"/>
    </row>
    <row r="85" s="18" customFormat="1" ht="15.75" customHeight="1" spans="2:13">
      <c r="B85" s="26" t="s">
        <v>100</v>
      </c>
      <c r="C85" s="27" t="s">
        <v>260</v>
      </c>
      <c r="D85" s="28" t="s">
        <v>240</v>
      </c>
      <c r="E85" s="28" t="s">
        <v>241</v>
      </c>
      <c r="F85" s="28"/>
      <c r="G85" s="28"/>
      <c r="H85" s="28"/>
      <c r="I85" s="28"/>
      <c r="J85" s="52" t="s">
        <v>261</v>
      </c>
      <c r="K85" s="28" t="s">
        <v>395</v>
      </c>
      <c r="M85" s="53"/>
    </row>
    <row r="86" s="18" customFormat="1" customHeight="1" spans="2:13">
      <c r="B86" s="58" t="s">
        <v>125</v>
      </c>
      <c r="C86" s="27" t="s">
        <v>339</v>
      </c>
      <c r="D86" s="28" t="s">
        <v>197</v>
      </c>
      <c r="E86" s="28" t="s">
        <v>198</v>
      </c>
      <c r="F86" s="28"/>
      <c r="G86" s="28"/>
      <c r="H86" s="28"/>
      <c r="I86" s="28"/>
      <c r="J86" s="52" t="s">
        <v>340</v>
      </c>
      <c r="K86" s="28" t="s">
        <v>341</v>
      </c>
      <c r="M86" s="53"/>
    </row>
    <row r="87" s="18" customFormat="1" customHeight="1" spans="2:13">
      <c r="B87" s="36" t="s">
        <v>90</v>
      </c>
      <c r="C87" s="40" t="s">
        <v>228</v>
      </c>
      <c r="D87" s="28" t="s">
        <v>229</v>
      </c>
      <c r="E87" s="28"/>
      <c r="F87" s="28"/>
      <c r="G87" s="28"/>
      <c r="H87" s="28"/>
      <c r="I87" s="28"/>
      <c r="J87" s="52"/>
      <c r="K87" s="28"/>
      <c r="L87" s="53"/>
      <c r="M87" s="53"/>
    </row>
    <row r="88" s="18" customFormat="1" customHeight="1" spans="2:13">
      <c r="B88" s="63" t="s">
        <v>128</v>
      </c>
      <c r="C88" s="27" t="s">
        <v>351</v>
      </c>
      <c r="D88" s="28" t="s">
        <v>352</v>
      </c>
      <c r="E88" s="28" t="s">
        <v>396</v>
      </c>
      <c r="F88" s="28"/>
      <c r="G88" s="28"/>
      <c r="H88" s="28"/>
      <c r="I88" s="28"/>
      <c r="J88" s="52" t="s">
        <v>256</v>
      </c>
      <c r="K88" s="28" t="s">
        <v>257</v>
      </c>
      <c r="L88" s="53"/>
      <c r="M88" s="53"/>
    </row>
    <row r="89" spans="2:13">
      <c r="B89" s="64"/>
      <c r="C89" s="41"/>
      <c r="D89" s="25"/>
      <c r="E89" s="25"/>
      <c r="F89" s="25"/>
      <c r="G89" s="25"/>
      <c r="H89" s="25"/>
      <c r="I89" s="25"/>
      <c r="J89" s="78"/>
      <c r="K89" s="50"/>
      <c r="M89" s="49"/>
    </row>
    <row r="90" spans="3:13">
      <c r="C90" s="41"/>
      <c r="D90" s="25"/>
      <c r="E90" s="25"/>
      <c r="F90" s="25"/>
      <c r="G90" s="25"/>
      <c r="H90" s="25"/>
      <c r="I90" s="25"/>
      <c r="J90" s="78"/>
      <c r="K90" s="50"/>
      <c r="M90" s="49"/>
    </row>
    <row r="91" spans="2:14">
      <c r="B91" s="22" t="s">
        <v>397</v>
      </c>
      <c r="C91" s="22" t="s">
        <v>398</v>
      </c>
      <c r="D91" s="23">
        <v>3</v>
      </c>
      <c r="E91" s="24">
        <v>3</v>
      </c>
      <c r="F91" s="24">
        <v>2</v>
      </c>
      <c r="G91" s="24">
        <v>2</v>
      </c>
      <c r="H91" s="24">
        <v>1</v>
      </c>
      <c r="I91" s="24">
        <v>1</v>
      </c>
      <c r="J91" s="48">
        <v>0</v>
      </c>
      <c r="K91" s="24">
        <v>0</v>
      </c>
      <c r="L91" s="25"/>
      <c r="M91" s="49"/>
      <c r="N91" s="25"/>
    </row>
    <row r="92" ht="3" customHeight="1" spans="4:14">
      <c r="D92" s="65"/>
      <c r="E92" s="65"/>
      <c r="F92" s="65"/>
      <c r="G92" s="65"/>
      <c r="H92" s="65"/>
      <c r="I92" s="65"/>
      <c r="J92" s="65"/>
      <c r="K92" s="79"/>
      <c r="L92" s="25"/>
      <c r="M92" s="49"/>
      <c r="N92" s="25"/>
    </row>
    <row r="93" s="18" customFormat="1" ht="17.25" customHeight="1" spans="2:14">
      <c r="B93" s="66" t="s">
        <v>399</v>
      </c>
      <c r="C93" s="67" t="s">
        <v>400</v>
      </c>
      <c r="D93" s="28" t="s">
        <v>401</v>
      </c>
      <c r="E93" s="28" t="s">
        <v>402</v>
      </c>
      <c r="F93" s="28"/>
      <c r="G93" s="28"/>
      <c r="H93" s="28" t="s">
        <v>403</v>
      </c>
      <c r="I93" s="28"/>
      <c r="J93" s="52" t="s">
        <v>404</v>
      </c>
      <c r="K93" s="28" t="s">
        <v>405</v>
      </c>
      <c r="L93" s="50"/>
      <c r="M93" s="53"/>
      <c r="N93" s="50"/>
    </row>
    <row r="94" s="18" customFormat="1" ht="24" customHeight="1" spans="2:14">
      <c r="B94" s="66" t="s">
        <v>406</v>
      </c>
      <c r="C94" s="66" t="s">
        <v>407</v>
      </c>
      <c r="D94" s="28" t="s">
        <v>401</v>
      </c>
      <c r="E94" s="28" t="s">
        <v>402</v>
      </c>
      <c r="F94" s="28"/>
      <c r="G94" s="28"/>
      <c r="H94" s="28"/>
      <c r="I94" s="28"/>
      <c r="J94" s="52" t="s">
        <v>404</v>
      </c>
      <c r="K94" s="28" t="s">
        <v>405</v>
      </c>
      <c r="L94" s="50"/>
      <c r="M94" s="53"/>
      <c r="N94" s="50"/>
    </row>
    <row r="95" s="18" customFormat="1" ht="14.25" customHeight="1" spans="2:14">
      <c r="B95" s="27" t="s">
        <v>147</v>
      </c>
      <c r="C95" s="34" t="s">
        <v>408</v>
      </c>
      <c r="D95" s="28" t="s">
        <v>181</v>
      </c>
      <c r="E95" s="28" t="s">
        <v>363</v>
      </c>
      <c r="F95" s="28"/>
      <c r="G95" s="28"/>
      <c r="H95" s="28" t="s">
        <v>184</v>
      </c>
      <c r="I95" s="28" t="s">
        <v>183</v>
      </c>
      <c r="J95" s="52" t="s">
        <v>256</v>
      </c>
      <c r="K95" s="52" t="s">
        <v>257</v>
      </c>
      <c r="L95" s="50"/>
      <c r="M95" s="53"/>
      <c r="N95" s="50"/>
    </row>
    <row r="96" s="18" customFormat="1" ht="14.25" customHeight="1" spans="2:14">
      <c r="B96" s="27" t="s">
        <v>148</v>
      </c>
      <c r="C96" s="34" t="s">
        <v>409</v>
      </c>
      <c r="D96" s="28" t="s">
        <v>309</v>
      </c>
      <c r="E96" s="29" t="s">
        <v>338</v>
      </c>
      <c r="F96" s="28"/>
      <c r="G96" s="28"/>
      <c r="H96" s="28"/>
      <c r="I96" s="28"/>
      <c r="J96" s="52" t="s">
        <v>256</v>
      </c>
      <c r="K96" s="52" t="s">
        <v>257</v>
      </c>
      <c r="L96" s="50"/>
      <c r="M96" s="53"/>
      <c r="N96" s="50"/>
    </row>
    <row r="97" s="18" customFormat="1" ht="14.25" customHeight="1" spans="2:14">
      <c r="B97" s="27" t="s">
        <v>149</v>
      </c>
      <c r="C97" s="34" t="s">
        <v>410</v>
      </c>
      <c r="D97" s="28" t="s">
        <v>411</v>
      </c>
      <c r="E97" s="28" t="s">
        <v>412</v>
      </c>
      <c r="F97" s="28"/>
      <c r="G97" s="28"/>
      <c r="H97" s="28"/>
      <c r="I97" s="28"/>
      <c r="J97" s="52" t="s">
        <v>404</v>
      </c>
      <c r="K97" s="28" t="s">
        <v>405</v>
      </c>
      <c r="L97" s="50"/>
      <c r="M97" s="53"/>
      <c r="N97" s="50"/>
    </row>
    <row r="98" ht="14.25" customHeight="1" spans="2:14">
      <c r="B98" s="68" t="s">
        <v>103</v>
      </c>
      <c r="C98" s="69" t="s">
        <v>273</v>
      </c>
      <c r="D98" s="70" t="s">
        <v>240</v>
      </c>
      <c r="E98" s="28" t="s">
        <v>241</v>
      </c>
      <c r="F98" s="28" t="s">
        <v>413</v>
      </c>
      <c r="G98" s="28" t="s">
        <v>414</v>
      </c>
      <c r="H98" s="28"/>
      <c r="I98" s="28"/>
      <c r="J98" s="52" t="s">
        <v>415</v>
      </c>
      <c r="K98" s="52" t="s">
        <v>416</v>
      </c>
      <c r="L98" s="25"/>
      <c r="M98" s="49"/>
      <c r="N98" s="25"/>
    </row>
    <row r="99" ht="14.25" customHeight="1" spans="2:14">
      <c r="B99" s="71" t="s">
        <v>150</v>
      </c>
      <c r="C99" s="69" t="s">
        <v>417</v>
      </c>
      <c r="D99" s="70" t="s">
        <v>418</v>
      </c>
      <c r="E99" s="28" t="s">
        <v>338</v>
      </c>
      <c r="F99" s="28"/>
      <c r="G99" s="28"/>
      <c r="H99" s="28"/>
      <c r="I99" s="28"/>
      <c r="J99" s="52" t="s">
        <v>404</v>
      </c>
      <c r="K99" s="52" t="s">
        <v>405</v>
      </c>
      <c r="L99" s="25"/>
      <c r="M99" s="49"/>
      <c r="N99" s="25"/>
    </row>
    <row r="100" ht="14.25" customHeight="1" spans="2:14">
      <c r="B100" s="68" t="s">
        <v>151</v>
      </c>
      <c r="C100" s="69" t="s">
        <v>419</v>
      </c>
      <c r="D100" s="70" t="s">
        <v>420</v>
      </c>
      <c r="E100" s="28" t="s">
        <v>421</v>
      </c>
      <c r="F100" s="28"/>
      <c r="G100" s="28"/>
      <c r="H100" s="28"/>
      <c r="I100" s="28"/>
      <c r="J100" s="52" t="s">
        <v>256</v>
      </c>
      <c r="K100" s="52" t="s">
        <v>257</v>
      </c>
      <c r="L100" s="25"/>
      <c r="M100" s="49"/>
      <c r="N100" s="25"/>
    </row>
    <row r="101" ht="15" customHeight="1" spans="3:14">
      <c r="C101" s="72"/>
      <c r="D101" s="25"/>
      <c r="E101" s="25"/>
      <c r="F101" s="25"/>
      <c r="G101" s="25"/>
      <c r="H101" s="25"/>
      <c r="I101" s="25"/>
      <c r="J101" s="78"/>
      <c r="K101" s="50"/>
      <c r="L101" s="25"/>
      <c r="M101" s="49"/>
      <c r="N101" s="25"/>
    </row>
    <row r="102" ht="15" customHeight="1" spans="3:14">
      <c r="C102" s="72"/>
      <c r="D102" s="25"/>
      <c r="E102" s="25"/>
      <c r="F102" s="25"/>
      <c r="G102" s="25"/>
      <c r="H102" s="25"/>
      <c r="I102" s="25"/>
      <c r="J102" s="78"/>
      <c r="K102" s="50"/>
      <c r="L102" s="25"/>
      <c r="M102" s="49"/>
      <c r="N102" s="25"/>
    </row>
    <row r="103" spans="2:13">
      <c r="B103" s="22" t="s">
        <v>422</v>
      </c>
      <c r="C103" s="22" t="s">
        <v>423</v>
      </c>
      <c r="D103" s="23">
        <v>3</v>
      </c>
      <c r="E103" s="24">
        <v>3</v>
      </c>
      <c r="F103" s="24">
        <v>2</v>
      </c>
      <c r="G103" s="24">
        <v>2</v>
      </c>
      <c r="H103" s="24">
        <v>1</v>
      </c>
      <c r="I103" s="24">
        <v>1</v>
      </c>
      <c r="J103" s="48">
        <v>0</v>
      </c>
      <c r="K103" s="24">
        <v>0</v>
      </c>
      <c r="M103" s="49"/>
    </row>
    <row r="104" ht="3" customHeight="1" spans="4:13">
      <c r="D104" s="65"/>
      <c r="E104" s="65"/>
      <c r="F104" s="65"/>
      <c r="G104" s="65"/>
      <c r="H104" s="65"/>
      <c r="I104" s="65"/>
      <c r="J104" s="65"/>
      <c r="K104" s="79"/>
      <c r="M104" s="49"/>
    </row>
    <row r="105" ht="15.75" customHeight="1" spans="2:13">
      <c r="B105" s="68" t="s">
        <v>154</v>
      </c>
      <c r="C105" s="73" t="s">
        <v>424</v>
      </c>
      <c r="D105" s="74" t="s">
        <v>425</v>
      </c>
      <c r="E105" s="75" t="s">
        <v>426</v>
      </c>
      <c r="F105" s="74"/>
      <c r="G105" s="74"/>
      <c r="H105" s="74"/>
      <c r="I105" s="74"/>
      <c r="J105" s="80" t="s">
        <v>427</v>
      </c>
      <c r="K105" s="28" t="s">
        <v>428</v>
      </c>
      <c r="M105" s="49"/>
    </row>
    <row r="106" ht="15.75" customHeight="1" spans="2:13">
      <c r="B106" s="68" t="s">
        <v>155</v>
      </c>
      <c r="C106" s="73" t="s">
        <v>429</v>
      </c>
      <c r="D106" s="74" t="s">
        <v>425</v>
      </c>
      <c r="E106" s="75" t="s">
        <v>426</v>
      </c>
      <c r="F106" s="74"/>
      <c r="G106" s="74"/>
      <c r="H106" s="74"/>
      <c r="I106" s="74"/>
      <c r="J106" s="80" t="s">
        <v>427</v>
      </c>
      <c r="K106" s="28" t="s">
        <v>428</v>
      </c>
      <c r="M106" s="49"/>
    </row>
    <row r="107" ht="15.75" customHeight="1" spans="2:13">
      <c r="B107" s="71" t="s">
        <v>156</v>
      </c>
      <c r="C107" s="68" t="s">
        <v>430</v>
      </c>
      <c r="D107" s="74" t="s">
        <v>425</v>
      </c>
      <c r="E107" s="75" t="s">
        <v>426</v>
      </c>
      <c r="F107" s="74"/>
      <c r="G107" s="74"/>
      <c r="H107" s="74"/>
      <c r="I107" s="74"/>
      <c r="J107" s="80" t="s">
        <v>427</v>
      </c>
      <c r="K107" s="28" t="s">
        <v>428</v>
      </c>
      <c r="M107" s="49"/>
    </row>
    <row r="108" spans="3:13">
      <c r="C108" s="41"/>
      <c r="D108" s="25"/>
      <c r="E108" s="25"/>
      <c r="F108" s="25"/>
      <c r="G108" s="25"/>
      <c r="H108" s="25"/>
      <c r="I108" s="25"/>
      <c r="J108" s="78"/>
      <c r="K108" s="50"/>
      <c r="M108" s="49"/>
    </row>
    <row r="109" ht="9" customHeight="1" spans="4:13">
      <c r="D109" s="65"/>
      <c r="E109" s="65"/>
      <c r="F109" s="65"/>
      <c r="G109" s="65"/>
      <c r="H109" s="65"/>
      <c r="I109" s="65"/>
      <c r="J109" s="65"/>
      <c r="K109" s="79"/>
      <c r="M109" s="49"/>
    </row>
    <row r="110" spans="2:13">
      <c r="B110" s="22" t="s">
        <v>431</v>
      </c>
      <c r="C110" s="22" t="s">
        <v>432</v>
      </c>
      <c r="D110" s="23">
        <v>3</v>
      </c>
      <c r="E110" s="24">
        <v>3</v>
      </c>
      <c r="F110" s="24">
        <v>2</v>
      </c>
      <c r="G110" s="24">
        <v>2</v>
      </c>
      <c r="H110" s="24">
        <v>1</v>
      </c>
      <c r="I110" s="24">
        <v>1</v>
      </c>
      <c r="J110" s="48">
        <v>0</v>
      </c>
      <c r="K110" s="24">
        <v>0</v>
      </c>
      <c r="M110" s="49"/>
    </row>
    <row r="111" ht="3" customHeight="1" spans="4:13">
      <c r="D111" s="65"/>
      <c r="E111" s="65"/>
      <c r="F111" s="65"/>
      <c r="G111" s="65"/>
      <c r="H111" s="65"/>
      <c r="I111" s="65"/>
      <c r="J111" s="65"/>
      <c r="K111" s="79"/>
      <c r="M111" s="49"/>
    </row>
    <row r="112" ht="16.5" customHeight="1" spans="2:13">
      <c r="B112" s="68" t="s">
        <v>159</v>
      </c>
      <c r="C112" s="68" t="s">
        <v>433</v>
      </c>
      <c r="D112" s="74" t="s">
        <v>434</v>
      </c>
      <c r="E112" s="75" t="s">
        <v>207</v>
      </c>
      <c r="F112" s="74"/>
      <c r="G112" s="74"/>
      <c r="H112" s="74"/>
      <c r="I112" s="74"/>
      <c r="J112" s="80" t="s">
        <v>435</v>
      </c>
      <c r="K112" s="28" t="s">
        <v>436</v>
      </c>
      <c r="M112" s="49"/>
    </row>
    <row r="113" ht="25.5" spans="2:13">
      <c r="B113" s="71" t="s">
        <v>437</v>
      </c>
      <c r="C113" s="68" t="s">
        <v>438</v>
      </c>
      <c r="D113" s="74" t="s">
        <v>309</v>
      </c>
      <c r="E113" s="75" t="s">
        <v>338</v>
      </c>
      <c r="F113" s="74"/>
      <c r="G113" s="74"/>
      <c r="H113" s="74"/>
      <c r="I113" s="74"/>
      <c r="J113" s="80" t="s">
        <v>435</v>
      </c>
      <c r="K113" s="28" t="s">
        <v>436</v>
      </c>
      <c r="M113" s="49"/>
    </row>
    <row r="114" ht="25.5" spans="2:13">
      <c r="B114" s="71" t="s">
        <v>439</v>
      </c>
      <c r="C114" s="68" t="s">
        <v>440</v>
      </c>
      <c r="D114" s="74" t="s">
        <v>309</v>
      </c>
      <c r="E114" s="75" t="s">
        <v>338</v>
      </c>
      <c r="F114" s="74"/>
      <c r="G114" s="74"/>
      <c r="H114" s="74"/>
      <c r="I114" s="74"/>
      <c r="J114" s="80" t="s">
        <v>435</v>
      </c>
      <c r="K114" s="28" t="s">
        <v>436</v>
      </c>
      <c r="M114" s="49"/>
    </row>
    <row r="115" ht="16.5" customHeight="1" spans="2:13">
      <c r="B115" s="68" t="s">
        <v>162</v>
      </c>
      <c r="C115" s="68" t="s">
        <v>441</v>
      </c>
      <c r="D115" s="74" t="s">
        <v>434</v>
      </c>
      <c r="E115" s="75" t="s">
        <v>207</v>
      </c>
      <c r="F115" s="74"/>
      <c r="G115" s="74"/>
      <c r="H115" s="74"/>
      <c r="I115" s="74"/>
      <c r="J115" s="80" t="s">
        <v>435</v>
      </c>
      <c r="K115" s="28" t="s">
        <v>436</v>
      </c>
      <c r="M115" s="49"/>
    </row>
    <row r="116" ht="16.5" customHeight="1" spans="2:13">
      <c r="B116" s="68" t="s">
        <v>163</v>
      </c>
      <c r="C116" s="76" t="s">
        <v>442</v>
      </c>
      <c r="D116" s="74" t="s">
        <v>434</v>
      </c>
      <c r="E116" s="75" t="s">
        <v>207</v>
      </c>
      <c r="F116" s="74"/>
      <c r="G116" s="74"/>
      <c r="H116" s="74"/>
      <c r="I116" s="74"/>
      <c r="J116" s="81" t="s">
        <v>435</v>
      </c>
      <c r="K116" s="28" t="s">
        <v>436</v>
      </c>
      <c r="M116" s="49"/>
    </row>
    <row r="117" ht="16.5" customHeight="1" spans="2:13">
      <c r="B117" s="77" t="s">
        <v>164</v>
      </c>
      <c r="C117" s="77" t="s">
        <v>443</v>
      </c>
      <c r="D117" s="74" t="s">
        <v>309</v>
      </c>
      <c r="E117" s="75" t="s">
        <v>338</v>
      </c>
      <c r="F117" s="74"/>
      <c r="G117" s="74"/>
      <c r="H117" s="74" t="s">
        <v>444</v>
      </c>
      <c r="I117" s="74" t="s">
        <v>445</v>
      </c>
      <c r="J117" s="80" t="s">
        <v>446</v>
      </c>
      <c r="K117" s="28" t="s">
        <v>447</v>
      </c>
      <c r="M117" s="49"/>
    </row>
    <row r="118" ht="16.5" customHeight="1" spans="2:13">
      <c r="B118" s="68" t="s">
        <v>165</v>
      </c>
      <c r="C118" s="68" t="s">
        <v>448</v>
      </c>
      <c r="D118" s="74" t="s">
        <v>309</v>
      </c>
      <c r="E118" s="75" t="s">
        <v>338</v>
      </c>
      <c r="F118" s="74"/>
      <c r="G118" s="74"/>
      <c r="H118" s="74"/>
      <c r="I118" s="74"/>
      <c r="J118" s="81" t="s">
        <v>446</v>
      </c>
      <c r="K118" s="28" t="s">
        <v>447</v>
      </c>
      <c r="M118" s="49"/>
    </row>
    <row r="119" spans="13:13">
      <c r="M119" s="49"/>
    </row>
    <row r="120" spans="4:11">
      <c r="D120" s="65"/>
      <c r="E120" s="65"/>
      <c r="F120" s="65"/>
      <c r="G120" s="65"/>
      <c r="H120" s="65"/>
      <c r="I120" s="65"/>
      <c r="J120" s="65"/>
      <c r="K120" s="79"/>
    </row>
    <row r="121" spans="4:11">
      <c r="D121" s="65"/>
      <c r="E121" s="65"/>
      <c r="F121" s="65"/>
      <c r="G121" s="65"/>
      <c r="H121" s="65"/>
      <c r="I121" s="65"/>
      <c r="J121" s="65"/>
      <c r="K121" s="79"/>
    </row>
    <row r="122" spans="4:11">
      <c r="D122" s="65"/>
      <c r="E122" s="65"/>
      <c r="F122" s="65"/>
      <c r="G122" s="65"/>
      <c r="H122" s="65"/>
      <c r="I122" s="65"/>
      <c r="J122" s="65"/>
      <c r="K122" s="79"/>
    </row>
    <row r="123" spans="4:11">
      <c r="D123" s="65"/>
      <c r="E123" s="65"/>
      <c r="F123" s="65"/>
      <c r="G123" s="65"/>
      <c r="H123" s="65"/>
      <c r="I123" s="65"/>
      <c r="J123" s="65"/>
      <c r="K123" s="79"/>
    </row>
    <row r="124" spans="4:11">
      <c r="D124" s="65"/>
      <c r="E124" s="65"/>
      <c r="F124" s="65"/>
      <c r="G124" s="65"/>
      <c r="H124" s="65"/>
      <c r="I124" s="65"/>
      <c r="J124" s="65"/>
      <c r="K124" s="79"/>
    </row>
    <row r="125" spans="4:11">
      <c r="D125" s="65"/>
      <c r="E125" s="65"/>
      <c r="F125" s="65"/>
      <c r="G125" s="65"/>
      <c r="H125" s="65"/>
      <c r="I125" s="65"/>
      <c r="J125" s="65"/>
      <c r="K125" s="79"/>
    </row>
    <row r="126" spans="4:11">
      <c r="D126" s="65"/>
      <c r="E126" s="65"/>
      <c r="F126" s="65"/>
      <c r="G126" s="65"/>
      <c r="H126" s="65"/>
      <c r="I126" s="65"/>
      <c r="J126" s="65"/>
      <c r="K126" s="79"/>
    </row>
    <row r="127" spans="4:11">
      <c r="D127" s="65"/>
      <c r="E127" s="65"/>
      <c r="F127" s="65"/>
      <c r="G127" s="65"/>
      <c r="H127" s="65"/>
      <c r="I127" s="65"/>
      <c r="J127" s="65"/>
      <c r="K127" s="79"/>
    </row>
    <row r="128" spans="4:11">
      <c r="D128" s="65"/>
      <c r="E128" s="65"/>
      <c r="F128" s="65"/>
      <c r="G128" s="65"/>
      <c r="H128" s="65"/>
      <c r="I128" s="65"/>
      <c r="J128" s="65"/>
      <c r="K128" s="79"/>
    </row>
    <row r="129" spans="4:11">
      <c r="D129" s="65"/>
      <c r="E129" s="65"/>
      <c r="F129" s="65"/>
      <c r="G129" s="65"/>
      <c r="H129" s="65"/>
      <c r="I129" s="65"/>
      <c r="J129" s="65"/>
      <c r="K129" s="79"/>
    </row>
    <row r="130" spans="4:11">
      <c r="D130" s="65"/>
      <c r="E130" s="65"/>
      <c r="F130" s="65"/>
      <c r="G130" s="65"/>
      <c r="H130" s="65"/>
      <c r="I130" s="65"/>
      <c r="J130" s="65"/>
      <c r="K130" s="79"/>
    </row>
    <row r="131" spans="4:11">
      <c r="D131" s="65"/>
      <c r="E131" s="65"/>
      <c r="F131" s="65"/>
      <c r="G131" s="65"/>
      <c r="H131" s="65"/>
      <c r="I131" s="65"/>
      <c r="J131" s="65"/>
      <c r="K131" s="79"/>
    </row>
    <row r="132" spans="4:11">
      <c r="D132" s="65"/>
      <c r="E132" s="65"/>
      <c r="F132" s="65"/>
      <c r="G132" s="65"/>
      <c r="H132" s="65"/>
      <c r="I132" s="65"/>
      <c r="J132" s="65"/>
      <c r="K132" s="79"/>
    </row>
    <row r="133" spans="4:11">
      <c r="D133" s="65"/>
      <c r="E133" s="65"/>
      <c r="F133" s="65"/>
      <c r="G133" s="65"/>
      <c r="H133" s="65"/>
      <c r="I133" s="65"/>
      <c r="J133" s="65"/>
      <c r="K133" s="79"/>
    </row>
    <row r="134" spans="4:11">
      <c r="D134" s="65"/>
      <c r="E134" s="65"/>
      <c r="F134" s="65"/>
      <c r="G134" s="65"/>
      <c r="H134" s="65"/>
      <c r="I134" s="65"/>
      <c r="J134" s="65"/>
      <c r="K134" s="79"/>
    </row>
    <row r="135" spans="4:11">
      <c r="D135" s="65"/>
      <c r="E135" s="65"/>
      <c r="F135" s="65"/>
      <c r="G135" s="65"/>
      <c r="H135" s="65"/>
      <c r="I135" s="65"/>
      <c r="J135" s="65"/>
      <c r="K135" s="79"/>
    </row>
    <row r="136" spans="4:11">
      <c r="D136" s="65"/>
      <c r="E136" s="65"/>
      <c r="F136" s="65"/>
      <c r="G136" s="65"/>
      <c r="H136" s="65"/>
      <c r="I136" s="65"/>
      <c r="J136" s="65"/>
      <c r="K136" s="79"/>
    </row>
    <row r="137" spans="4:11">
      <c r="D137" s="65"/>
      <c r="E137" s="65"/>
      <c r="F137" s="65"/>
      <c r="G137" s="65"/>
      <c r="H137" s="65"/>
      <c r="I137" s="65"/>
      <c r="J137" s="65"/>
      <c r="K137" s="79"/>
    </row>
    <row r="138" spans="4:11">
      <c r="D138" s="65"/>
      <c r="E138" s="65"/>
      <c r="F138" s="65"/>
      <c r="G138" s="65"/>
      <c r="H138" s="65"/>
      <c r="I138" s="65"/>
      <c r="J138" s="65"/>
      <c r="K138" s="79"/>
    </row>
    <row r="139" spans="4:11">
      <c r="D139" s="65"/>
      <c r="E139" s="65"/>
      <c r="F139" s="65"/>
      <c r="G139" s="65"/>
      <c r="H139" s="65"/>
      <c r="I139" s="65"/>
      <c r="J139" s="65"/>
      <c r="K139" s="79"/>
    </row>
    <row r="140" spans="4:11">
      <c r="D140" s="65"/>
      <c r="E140" s="65"/>
      <c r="F140" s="65"/>
      <c r="G140" s="65"/>
      <c r="H140" s="65"/>
      <c r="I140" s="65"/>
      <c r="J140" s="65"/>
      <c r="K140" s="79"/>
    </row>
    <row r="141" spans="4:11">
      <c r="D141" s="65"/>
      <c r="E141" s="65"/>
      <c r="F141" s="65"/>
      <c r="G141" s="65"/>
      <c r="H141" s="65"/>
      <c r="I141" s="65"/>
      <c r="J141" s="65"/>
      <c r="K141" s="79"/>
    </row>
    <row r="142" spans="4:11">
      <c r="D142" s="65"/>
      <c r="E142" s="65"/>
      <c r="F142" s="65"/>
      <c r="G142" s="65"/>
      <c r="H142" s="65"/>
      <c r="I142" s="65"/>
      <c r="J142" s="65"/>
      <c r="K142" s="79"/>
    </row>
    <row r="143" spans="4:11">
      <c r="D143" s="65"/>
      <c r="E143" s="65"/>
      <c r="F143" s="65"/>
      <c r="G143" s="65"/>
      <c r="H143" s="65"/>
      <c r="I143" s="65"/>
      <c r="J143" s="65"/>
      <c r="K143" s="79"/>
    </row>
    <row r="144" spans="4:11">
      <c r="D144" s="65"/>
      <c r="E144" s="65"/>
      <c r="F144" s="65"/>
      <c r="G144" s="65"/>
      <c r="H144" s="65"/>
      <c r="I144" s="65"/>
      <c r="J144" s="65"/>
      <c r="K144" s="79"/>
    </row>
    <row r="145" spans="4:11">
      <c r="D145" s="65"/>
      <c r="E145" s="65"/>
      <c r="F145" s="65"/>
      <c r="G145" s="65"/>
      <c r="H145" s="65"/>
      <c r="I145" s="65"/>
      <c r="J145" s="65"/>
      <c r="K145" s="79"/>
    </row>
    <row r="146" spans="4:11">
      <c r="D146" s="65"/>
      <c r="E146" s="65"/>
      <c r="F146" s="65"/>
      <c r="G146" s="65"/>
      <c r="H146" s="65"/>
      <c r="I146" s="65"/>
      <c r="J146" s="65"/>
      <c r="K146" s="79"/>
    </row>
    <row r="147" spans="4:11">
      <c r="D147" s="65"/>
      <c r="E147" s="65"/>
      <c r="F147" s="65"/>
      <c r="G147" s="65"/>
      <c r="H147" s="65"/>
      <c r="I147" s="65"/>
      <c r="J147" s="65"/>
      <c r="K147" s="79"/>
    </row>
    <row r="148" spans="4:11">
      <c r="D148" s="65"/>
      <c r="E148" s="65"/>
      <c r="F148" s="65"/>
      <c r="G148" s="65"/>
      <c r="H148" s="65"/>
      <c r="I148" s="65"/>
      <c r="J148" s="65"/>
      <c r="K148" s="79"/>
    </row>
    <row r="149" spans="4:11">
      <c r="D149" s="65"/>
      <c r="E149" s="65"/>
      <c r="F149" s="65"/>
      <c r="G149" s="65"/>
      <c r="H149" s="65"/>
      <c r="I149" s="65"/>
      <c r="J149" s="65"/>
      <c r="K149" s="79"/>
    </row>
    <row r="150" spans="4:11">
      <c r="D150" s="65"/>
      <c r="E150" s="65"/>
      <c r="F150" s="65"/>
      <c r="G150" s="65"/>
      <c r="H150" s="65"/>
      <c r="I150" s="65"/>
      <c r="J150" s="65"/>
      <c r="K150" s="79"/>
    </row>
  </sheetData>
  <autoFilter ref="B5:N118">
    <extLst/>
  </autoFilter>
  <mergeCells count="1">
    <mergeCell ref="B2:I2"/>
  </mergeCells>
  <pageMargins left="0.590277777777778" right="0.393055555555556" top="0.349305555555556" bottom="0.169444444444444" header="0.169444444444444" footer="0.169444444444444"/>
  <pageSetup paperSize="1" scale="70" orientation="portrait"/>
  <headerFooter alignWithMargins="0">
    <oddFooter>&amp;L
Rev 1
&amp;CPATROM Hydrocarbures Liquides&amp;REvaluation Véhicule</oddFooter>
  </headerFooter>
  <rowBreaks count="1" manualBreakCount="1">
    <brk id="59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H17"/>
  <sheetViews>
    <sheetView workbookViewId="0">
      <selection activeCell="B6" sqref="B6:C6"/>
    </sheetView>
  </sheetViews>
  <sheetFormatPr defaultColWidth="9" defaultRowHeight="12.75" outlineLevelCol="7"/>
  <cols>
    <col min="1" max="1" width="45.2857142857143" customWidth="1"/>
    <col min="2" max="2" width="19.2857142857143" customWidth="1"/>
    <col min="3" max="3" width="6.42857142857143" customWidth="1"/>
    <col min="4" max="4" width="7.42857142857143" style="2" customWidth="1"/>
    <col min="5" max="5" width="10.2857142857143" customWidth="1"/>
    <col min="6" max="7" width="10.8571428571429" customWidth="1"/>
    <col min="8" max="8" width="10" customWidth="1"/>
  </cols>
  <sheetData>
    <row r="5" ht="28.5" customHeight="1" spans="2:2">
      <c r="B5" s="3" t="s">
        <v>449</v>
      </c>
    </row>
    <row r="6" s="1" customFormat="1" ht="25.5" spans="2:8">
      <c r="B6" s="4" t="s">
        <v>450</v>
      </c>
      <c r="C6" s="4"/>
      <c r="D6" s="4" t="s">
        <v>451</v>
      </c>
      <c r="E6" s="5" t="s">
        <v>452</v>
      </c>
      <c r="F6" s="6" t="s">
        <v>453</v>
      </c>
      <c r="G6" s="6" t="s">
        <v>454</v>
      </c>
      <c r="H6" s="6" t="s">
        <v>455</v>
      </c>
    </row>
    <row r="7" spans="2:8">
      <c r="B7" s="7" t="s">
        <v>456</v>
      </c>
      <c r="C7" s="3"/>
      <c r="D7" s="8" t="s">
        <v>457</v>
      </c>
      <c r="E7" s="9">
        <v>28000</v>
      </c>
      <c r="F7" s="9">
        <v>26000</v>
      </c>
      <c r="G7" s="10">
        <v>30000</v>
      </c>
      <c r="H7" s="10">
        <v>30000</v>
      </c>
    </row>
    <row r="8" spans="2:8">
      <c r="B8" s="3" t="s">
        <v>458</v>
      </c>
      <c r="C8" s="3"/>
      <c r="D8" s="8" t="s">
        <v>457</v>
      </c>
      <c r="E8" s="9">
        <v>7300</v>
      </c>
      <c r="F8" s="9">
        <v>7200</v>
      </c>
      <c r="G8" s="9">
        <v>7100</v>
      </c>
      <c r="H8" s="9">
        <v>7300</v>
      </c>
    </row>
    <row r="9" spans="2:8">
      <c r="B9" s="3" t="s">
        <v>459</v>
      </c>
      <c r="C9" s="3"/>
      <c r="D9" s="8" t="s">
        <v>457</v>
      </c>
      <c r="E9" s="9">
        <v>7102</v>
      </c>
      <c r="F9" s="9">
        <v>6950</v>
      </c>
      <c r="G9" s="9">
        <v>7010</v>
      </c>
      <c r="H9" s="9">
        <v>7100</v>
      </c>
    </row>
    <row r="10" spans="2:8">
      <c r="B10" s="11" t="s">
        <v>460</v>
      </c>
      <c r="C10" s="3"/>
      <c r="D10" s="8" t="s">
        <v>457</v>
      </c>
      <c r="E10" s="9">
        <v>2500</v>
      </c>
      <c r="F10" s="9">
        <v>4200</v>
      </c>
      <c r="G10" s="9">
        <v>7600</v>
      </c>
      <c r="H10" s="9">
        <v>0</v>
      </c>
    </row>
    <row r="11" spans="2:8">
      <c r="B11" s="3" t="s">
        <v>461</v>
      </c>
      <c r="C11" s="8">
        <f>C7+C8+C9+C10</f>
        <v>0</v>
      </c>
      <c r="D11" s="8" t="s">
        <v>457</v>
      </c>
      <c r="E11" s="9">
        <f>E7+E8+E9+E10</f>
        <v>44902</v>
      </c>
      <c r="F11" s="9">
        <f>F7+F8+F9+F10</f>
        <v>44350</v>
      </c>
      <c r="G11" s="9">
        <f>G7+G8+G9+G10</f>
        <v>51710</v>
      </c>
      <c r="H11" s="9">
        <f>H7+H8+H9+H10</f>
        <v>44400</v>
      </c>
    </row>
    <row r="12" spans="2:8">
      <c r="B12" s="3" t="s">
        <v>462</v>
      </c>
      <c r="C12" s="8">
        <f>C11*7/1000</f>
        <v>0</v>
      </c>
      <c r="D12" s="8" t="s">
        <v>463</v>
      </c>
      <c r="E12" s="12">
        <f>E11*7/1000</f>
        <v>314.314</v>
      </c>
      <c r="F12" s="12">
        <f>F11*7/1000</f>
        <v>310.45</v>
      </c>
      <c r="G12" s="12">
        <f>G11*7/1000</f>
        <v>361.97</v>
      </c>
      <c r="H12" s="12">
        <f>H11*7/1000</f>
        <v>310.8</v>
      </c>
    </row>
    <row r="13" spans="2:8">
      <c r="B13" s="3" t="s">
        <v>464</v>
      </c>
      <c r="C13" s="8">
        <f>C12/1.34</f>
        <v>0</v>
      </c>
      <c r="D13" s="8" t="s">
        <v>465</v>
      </c>
      <c r="E13" s="12">
        <f>E12/1.34</f>
        <v>234.562686567164</v>
      </c>
      <c r="F13" s="12">
        <f>F12/1.34</f>
        <v>231.679104477612</v>
      </c>
      <c r="G13" s="12">
        <f>G12/1.34</f>
        <v>270.126865671642</v>
      </c>
      <c r="H13" s="12">
        <f>H12/1.34</f>
        <v>231.940298507463</v>
      </c>
    </row>
    <row r="14" spans="2:8">
      <c r="B14" s="13" t="s">
        <v>466</v>
      </c>
      <c r="C14" s="14"/>
      <c r="D14" s="14"/>
      <c r="E14" s="14"/>
      <c r="F14" s="14"/>
      <c r="G14" s="14"/>
      <c r="H14" s="15"/>
    </row>
    <row r="15" spans="2:8">
      <c r="B15" s="3" t="s">
        <v>467</v>
      </c>
      <c r="C15" s="3"/>
      <c r="D15" s="8"/>
      <c r="E15" s="8">
        <v>330</v>
      </c>
      <c r="F15" s="8">
        <v>330</v>
      </c>
      <c r="G15" s="8">
        <v>380</v>
      </c>
      <c r="H15" s="8">
        <v>330</v>
      </c>
    </row>
    <row r="16" spans="2:8">
      <c r="B16" s="3" t="s">
        <v>468</v>
      </c>
      <c r="C16" s="3"/>
      <c r="D16" s="8"/>
      <c r="E16" s="8" t="s">
        <v>469</v>
      </c>
      <c r="F16" s="8" t="s">
        <v>469</v>
      </c>
      <c r="G16" s="8" t="s">
        <v>470</v>
      </c>
      <c r="H16" s="8" t="s">
        <v>469</v>
      </c>
    </row>
    <row r="17" customFormat="1" spans="2:2">
      <c r="B17" s="16" t="s">
        <v>471</v>
      </c>
    </row>
  </sheetData>
  <mergeCells count="2">
    <mergeCell ref="B6:C6"/>
    <mergeCell ref="B14:H14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TOTAL/RM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 概要</vt:lpstr>
      <vt:lpstr>7 检查证据</vt:lpstr>
      <vt:lpstr>3 各项打分</vt:lpstr>
      <vt:lpstr>4 评分标准</vt:lpstr>
      <vt:lpstr>推荐车型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J0230171</dc:creator>
  <cp:lastModifiedBy>NACL</cp:lastModifiedBy>
  <dcterms:created xsi:type="dcterms:W3CDTF">2007-04-03T12:44:00Z</dcterms:created>
  <cp:lastPrinted>2017-07-05T09:51:00Z</cp:lastPrinted>
  <dcterms:modified xsi:type="dcterms:W3CDTF">2019-01-09T09:22:11Z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