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Default Extension="jpeg" ContentType="image/jpeg"/>
  <Override PartName="/xl/drawings/drawing4.xml" ContentType="application/vnd.openxmlformats-officedocument.drawing+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0" yWindow="0" windowWidth="19770" windowHeight="8370" tabRatio="657" activeTab="7"/>
  </bookViews>
  <sheets>
    <sheet name="1 概要" sheetId="8" r:id="rId1"/>
    <sheet name="2 授权载重计算" sheetId="9" r:id="rId2"/>
    <sheet name="3 各项打分" sheetId="7" r:id="rId3"/>
    <sheet name="4 评分标准" sheetId="6" r:id="rId4"/>
    <sheet name="推荐车型" sheetId="10" state="hidden" r:id="rId5"/>
    <sheet name="5 强制规范-车头" sheetId="11" r:id="rId6"/>
    <sheet name="6 强制规范-挂车" sheetId="12" r:id="rId7"/>
    <sheet name="7 检查证据" sheetId="13" r:id="rId8"/>
  </sheets>
  <definedNames>
    <definedName name="_xlnm._FilterDatabase" localSheetId="2" hidden="1">'3 各项打分'!$A$9:$H$135</definedName>
    <definedName name="_xlnm._FilterDatabase" localSheetId="3" hidden="1">'4 评分标准'!$B$8:$N$130</definedName>
    <definedName name="_xlnm._FilterDatabase" localSheetId="5" hidden="1">'5 强制规范-车头'!$A$7:$W$105</definedName>
    <definedName name="_xlnm.Print_Area" localSheetId="0">'1 概要'!$B$1:$I$72</definedName>
    <definedName name="_xlnm.Print_Area" localSheetId="3">'4 评分标准'!$B$1:$K$130</definedName>
    <definedName name="_xlnm.Print_Area" localSheetId="5">'5 强制规范-车头'!$A$1:$K$127</definedName>
    <definedName name="_xlnm.Print_Area" localSheetId="6">'6 强制规范-挂车'!$A$1:$K$110</definedName>
    <definedName name="_xlnm.Print_Titles" localSheetId="2">'3 各项打分'!$1:$5</definedName>
    <definedName name="_xlnm.Print_Titles" localSheetId="3">'4 评分标准'!$1:$5</definedName>
  </definedNames>
  <calcPr calcId="125725"/>
</workbook>
</file>

<file path=xl/calcChain.xml><?xml version="1.0" encoding="utf-8"?>
<calcChain xmlns="http://schemas.openxmlformats.org/spreadsheetml/2006/main">
  <c r="E24" i="8"/>
  <c r="D20" i="9" s="1"/>
  <c r="C112" i="11"/>
  <c r="D5" i="9"/>
  <c r="D21" s="1"/>
  <c r="D106" i="12"/>
  <c r="D105"/>
  <c r="D104"/>
  <c r="D102"/>
  <c r="D109" s="1"/>
  <c r="D101"/>
  <c r="D100"/>
  <c r="D123" i="11"/>
  <c r="D121" s="1"/>
  <c r="D122"/>
  <c r="D119"/>
  <c r="D117" s="1"/>
  <c r="D118"/>
  <c r="E112"/>
  <c r="C5"/>
  <c r="C4"/>
  <c r="C3"/>
  <c r="G12" i="10"/>
  <c r="G13" s="1"/>
  <c r="E12"/>
  <c r="E13" s="1"/>
  <c r="H11"/>
  <c r="H12" s="1"/>
  <c r="H13" s="1"/>
  <c r="G11"/>
  <c r="F11"/>
  <c r="F12" s="1"/>
  <c r="F13" s="1"/>
  <c r="E11"/>
  <c r="C11"/>
  <c r="C12" s="1"/>
  <c r="C13" s="1"/>
  <c r="F137" i="7"/>
  <c r="F135"/>
  <c r="G134"/>
  <c r="G133"/>
  <c r="G132"/>
  <c r="G131"/>
  <c r="G130"/>
  <c r="G129"/>
  <c r="G128"/>
  <c r="F124"/>
  <c r="G123"/>
  <c r="G122"/>
  <c r="G121"/>
  <c r="F117"/>
  <c r="G116"/>
  <c r="G115"/>
  <c r="G114"/>
  <c r="G113"/>
  <c r="G112"/>
  <c r="G111"/>
  <c r="G110"/>
  <c r="F104"/>
  <c r="G103"/>
  <c r="G102"/>
  <c r="G101"/>
  <c r="G100"/>
  <c r="G99"/>
  <c r="G98"/>
  <c r="G97"/>
  <c r="G96"/>
  <c r="G95"/>
  <c r="G94"/>
  <c r="G93"/>
  <c r="G92"/>
  <c r="G91"/>
  <c r="G90"/>
  <c r="G89"/>
  <c r="G88"/>
  <c r="G87"/>
  <c r="G86"/>
  <c r="G85"/>
  <c r="G84"/>
  <c r="G83"/>
  <c r="G82"/>
  <c r="G81"/>
  <c r="G80"/>
  <c r="G79"/>
  <c r="G78"/>
  <c r="G77"/>
  <c r="G104" s="1"/>
  <c r="H104" s="1"/>
  <c r="H63" i="8" s="1"/>
  <c r="F70" i="7"/>
  <c r="F139" s="1"/>
  <c r="G69"/>
  <c r="G68"/>
  <c r="G67"/>
  <c r="G66"/>
  <c r="G65"/>
  <c r="G64"/>
  <c r="G63"/>
  <c r="G62"/>
  <c r="G61"/>
  <c r="G60"/>
  <c r="G59"/>
  <c r="G58"/>
  <c r="G57"/>
  <c r="G56"/>
  <c r="G55"/>
  <c r="G54"/>
  <c r="G53"/>
  <c r="G52"/>
  <c r="G51"/>
  <c r="G50"/>
  <c r="G49"/>
  <c r="G48"/>
  <c r="G47"/>
  <c r="G46"/>
  <c r="G45"/>
  <c r="G44"/>
  <c r="G43"/>
  <c r="G42"/>
  <c r="G41"/>
  <c r="G40"/>
  <c r="G39"/>
  <c r="G38"/>
  <c r="G37"/>
  <c r="G36"/>
  <c r="G35"/>
  <c r="G34"/>
  <c r="G33"/>
  <c r="G32"/>
  <c r="G31"/>
  <c r="G30"/>
  <c r="G29"/>
  <c r="G28"/>
  <c r="G27"/>
  <c r="G26"/>
  <c r="G25"/>
  <c r="G24"/>
  <c r="G23"/>
  <c r="G22"/>
  <c r="G21"/>
  <c r="G20"/>
  <c r="G19"/>
  <c r="G18"/>
  <c r="G17"/>
  <c r="G16"/>
  <c r="G15"/>
  <c r="G14"/>
  <c r="G13"/>
  <c r="G12"/>
  <c r="G11"/>
  <c r="I7"/>
  <c r="I73" s="1"/>
  <c r="F6" i="9"/>
  <c r="D6"/>
  <c r="D7" s="1"/>
  <c r="F5"/>
  <c r="F22" s="1"/>
  <c r="E5"/>
  <c r="E21" s="1"/>
  <c r="E72" i="8"/>
  <c r="H70"/>
  <c r="D70"/>
  <c r="G117" i="7" l="1"/>
  <c r="H117" s="1"/>
  <c r="H64" i="8" s="1"/>
  <c r="G124" i="7"/>
  <c r="H124" s="1"/>
  <c r="H65" i="8" s="1"/>
  <c r="G135" i="7"/>
  <c r="H135" s="1"/>
  <c r="H66" i="8" s="1"/>
  <c r="D25" i="9"/>
  <c r="D8"/>
  <c r="D11" s="1"/>
  <c r="D23"/>
  <c r="F8"/>
  <c r="F11" s="1"/>
  <c r="E23"/>
  <c r="D126" i="11"/>
  <c r="G70" i="7"/>
  <c r="G139" s="1"/>
  <c r="H139" s="1"/>
  <c r="E43" i="8" s="1"/>
  <c r="E7" i="9"/>
  <c r="E26"/>
  <c r="D24" l="1"/>
  <c r="E24"/>
  <c r="G137" i="7"/>
  <c r="H137" s="1"/>
  <c r="H70"/>
  <c r="H62" i="8" s="1"/>
</calcChain>
</file>

<file path=xl/comments1.xml><?xml version="1.0" encoding="utf-8"?>
<comments xmlns="http://schemas.openxmlformats.org/spreadsheetml/2006/main">
  <authors>
    <author>Thinkpad</author>
    <author>J0350410</author>
  </authors>
  <commentList>
    <comment ref="B19" authorId="0">
      <text>
        <r>
          <rPr>
            <sz val="9"/>
            <rFont val="Tahoma"/>
            <family val="2"/>
          </rPr>
          <t>HANS:</t>
        </r>
        <r>
          <rPr>
            <sz val="9"/>
            <rFont val="宋体"/>
            <family val="3"/>
            <charset val="134"/>
          </rPr>
          <t>无需填写</t>
        </r>
      </text>
    </comment>
    <comment ref="D24" authorId="0">
      <text>
        <r>
          <rPr>
            <sz val="9"/>
            <rFont val="Tahoma"/>
            <family val="2"/>
          </rPr>
          <t>HANS:</t>
        </r>
        <r>
          <rPr>
            <sz val="9"/>
            <rFont val="宋体"/>
            <family val="3"/>
            <charset val="134"/>
          </rPr>
          <t>此处填写铭牌标注的额定功率，</t>
        </r>
        <r>
          <rPr>
            <sz val="9"/>
            <rFont val="Tahoma"/>
            <family val="2"/>
          </rPr>
          <t>KW</t>
        </r>
        <r>
          <rPr>
            <sz val="9"/>
            <rFont val="宋体"/>
            <family val="3"/>
            <charset val="134"/>
          </rPr>
          <t>即可</t>
        </r>
      </text>
    </comment>
    <comment ref="E24" authorId="0">
      <text>
        <r>
          <rPr>
            <sz val="9"/>
            <rFont val="Tahoma"/>
            <family val="2"/>
          </rPr>
          <t>HANS</t>
        </r>
        <r>
          <rPr>
            <sz val="9"/>
            <rFont val="宋体"/>
            <family val="3"/>
            <charset val="134"/>
          </rPr>
          <t>：自动换算为马力</t>
        </r>
      </text>
    </comment>
    <comment ref="G29" authorId="1">
      <text>
        <r>
          <rPr>
            <b/>
            <sz val="9"/>
            <rFont val="Tahoma"/>
            <family val="2"/>
          </rPr>
          <t>J0350410:</t>
        </r>
        <r>
          <rPr>
            <sz val="9"/>
            <rFont val="Tahoma"/>
            <family val="2"/>
          </rPr>
          <t xml:space="preserve">
</t>
        </r>
        <r>
          <rPr>
            <sz val="9"/>
            <rFont val="宋体"/>
            <family val="3"/>
            <charset val="134"/>
          </rPr>
          <t xml:space="preserve">这次需要填写上次审核的时间
</t>
        </r>
        <r>
          <rPr>
            <sz val="9"/>
            <rFont val="Tahoma"/>
            <family val="2"/>
          </rPr>
          <t>HANS:</t>
        </r>
        <r>
          <rPr>
            <sz val="9"/>
            <rFont val="宋体"/>
            <family val="3"/>
            <charset val="134"/>
          </rPr>
          <t>指的是法定要求年审</t>
        </r>
      </text>
    </comment>
    <comment ref="D43" authorId="1">
      <text>
        <r>
          <rPr>
            <b/>
            <sz val="9"/>
            <rFont val="Tahoma"/>
            <family val="2"/>
          </rPr>
          <t>J0350410:</t>
        </r>
        <r>
          <rPr>
            <sz val="9"/>
            <rFont val="Tahoma"/>
            <family val="2"/>
          </rPr>
          <t xml:space="preserve">
需要钩选车辆类别</t>
        </r>
      </text>
    </comment>
    <comment ref="G43" authorId="1">
      <text>
        <r>
          <rPr>
            <b/>
            <sz val="9"/>
            <rFont val="Tahoma"/>
            <family val="2"/>
          </rPr>
          <t>J0350410:</t>
        </r>
        <r>
          <rPr>
            <sz val="9"/>
            <rFont val="Tahoma"/>
            <family val="2"/>
          </rPr>
          <t xml:space="preserve">
</t>
        </r>
        <r>
          <rPr>
            <sz val="9"/>
            <rFont val="宋体"/>
            <family val="3"/>
            <charset val="134"/>
          </rPr>
          <t xml:space="preserve">如果上次经过审核，必须填写上次的审核分数
</t>
        </r>
        <r>
          <rPr>
            <sz val="9"/>
            <rFont val="Tahoma"/>
            <family val="2"/>
          </rPr>
          <t>HANS:</t>
        </r>
        <r>
          <rPr>
            <sz val="9"/>
            <rFont val="宋体"/>
            <family val="3"/>
            <charset val="134"/>
          </rPr>
          <t>此处指的是道达尔要求的审核，若去年审核过，要填。由</t>
        </r>
        <r>
          <rPr>
            <sz val="9"/>
            <rFont val="Tahoma"/>
            <family val="2"/>
          </rPr>
          <t>HANS</t>
        </r>
        <r>
          <rPr>
            <sz val="9"/>
            <rFont val="宋体"/>
            <family val="3"/>
            <charset val="134"/>
          </rPr>
          <t>填写</t>
        </r>
      </text>
    </comment>
  </commentList>
</comments>
</file>

<file path=xl/comments2.xml><?xml version="1.0" encoding="utf-8"?>
<comments xmlns="http://schemas.openxmlformats.org/spreadsheetml/2006/main">
  <authors>
    <author>J0390784</author>
    <author>J0350410</author>
    <author>Thinkpad</author>
  </authors>
  <commentList>
    <comment ref="A6" authorId="0">
      <text>
        <r>
          <rPr>
            <b/>
            <sz val="9"/>
            <rFont val="Tahoma"/>
            <family val="2"/>
          </rPr>
          <t>J0390784:</t>
        </r>
        <r>
          <rPr>
            <sz val="9"/>
            <rFont val="Tahoma"/>
            <family val="2"/>
          </rPr>
          <t xml:space="preserve">
The gross vehicle weight rating (GVWR), or gross vehicle mass (GVM) is the maximum operating weight/mass of a vehicle as specified by the manufacturer[1] including the vehicle's chassis, body, engine, engine fluids, fuel, accessories, driver, passengers and cargo but excluding that of any trailers.</t>
        </r>
      </text>
    </comment>
    <comment ref="E7" authorId="1">
      <text>
        <r>
          <rPr>
            <b/>
            <sz val="9"/>
            <rFont val="Tahoma"/>
            <family val="2"/>
          </rPr>
          <t>J0350410:</t>
        </r>
        <r>
          <rPr>
            <sz val="9"/>
            <rFont val="Tahoma"/>
            <family val="2"/>
          </rPr>
          <t xml:space="preserve">
=牵引总质量+车头整备质量</t>
        </r>
      </text>
    </comment>
    <comment ref="A10" authorId="0">
      <text>
        <r>
          <rPr>
            <b/>
            <sz val="9"/>
            <rFont val="Tahoma"/>
            <family val="2"/>
          </rPr>
          <t>J00350410</t>
        </r>
        <r>
          <rPr>
            <b/>
            <sz val="9"/>
            <rFont val="宋体"/>
            <family val="3"/>
            <charset val="134"/>
          </rPr>
          <t>：</t>
        </r>
        <r>
          <rPr>
            <b/>
            <sz val="9"/>
            <rFont val="Tahoma"/>
            <family val="2"/>
          </rPr>
          <t xml:space="preserve"> 
</t>
        </r>
        <r>
          <rPr>
            <b/>
            <sz val="9"/>
            <rFont val="宋体"/>
            <family val="3"/>
            <charset val="134"/>
          </rPr>
          <t>填写最大实际载重，该数字会被打印到审核证书上</t>
        </r>
      </text>
    </comment>
    <comment ref="D10" authorId="2">
      <text>
        <r>
          <rPr>
            <b/>
            <sz val="9"/>
            <rFont val="Tahoma"/>
            <family val="2"/>
          </rPr>
          <t>HANS:</t>
        </r>
        <r>
          <rPr>
            <b/>
            <sz val="9"/>
            <rFont val="宋体"/>
            <family val="3"/>
            <charset val="134"/>
          </rPr>
          <t>调整授权载重量</t>
        </r>
        <r>
          <rPr>
            <b/>
            <sz val="9"/>
            <rFont val="Tahoma"/>
            <family val="2"/>
          </rPr>
          <t>Kg,</t>
        </r>
        <r>
          <rPr>
            <b/>
            <sz val="9"/>
            <rFont val="宋体"/>
            <family val="3"/>
            <charset val="134"/>
          </rPr>
          <t>直至下列</t>
        </r>
        <r>
          <rPr>
            <b/>
            <sz val="9"/>
            <rFont val="Tahoma"/>
            <family val="2"/>
          </rPr>
          <t>G(D11</t>
        </r>
        <r>
          <rPr>
            <b/>
            <sz val="9"/>
            <rFont val="宋体"/>
            <family val="3"/>
            <charset val="134"/>
          </rPr>
          <t>栏</t>
        </r>
        <r>
          <rPr>
            <b/>
            <sz val="9"/>
            <rFont val="Tahoma"/>
            <family val="2"/>
          </rPr>
          <t>)-</t>
        </r>
        <r>
          <rPr>
            <b/>
            <sz val="9"/>
            <rFont val="宋体"/>
            <family val="3"/>
            <charset val="134"/>
          </rPr>
          <t>超载</t>
        </r>
        <r>
          <rPr>
            <b/>
            <sz val="9"/>
            <rFont val="Tahoma"/>
            <family val="2"/>
          </rPr>
          <t>&lt;1,</t>
        </r>
        <r>
          <rPr>
            <b/>
            <sz val="9"/>
            <rFont val="宋体"/>
            <family val="3"/>
            <charset val="134"/>
          </rPr>
          <t>同时</t>
        </r>
        <r>
          <rPr>
            <b/>
            <sz val="9"/>
            <rFont val="Tahoma"/>
            <family val="2"/>
          </rPr>
          <t>M(D25)-</t>
        </r>
        <r>
          <rPr>
            <b/>
            <sz val="9"/>
            <rFont val="宋体"/>
            <family val="3"/>
            <charset val="134"/>
          </rPr>
          <t>比功率</t>
        </r>
        <r>
          <rPr>
            <b/>
            <sz val="9"/>
            <rFont val="Tahoma"/>
            <family val="2"/>
          </rPr>
          <t>&gt;9</t>
        </r>
        <r>
          <rPr>
            <b/>
            <sz val="9"/>
            <rFont val="宋体"/>
            <family val="3"/>
            <charset val="134"/>
          </rPr>
          <t>为止</t>
        </r>
      </text>
    </comment>
    <comment ref="F10" authorId="2">
      <text>
        <r>
          <rPr>
            <sz val="9"/>
            <rFont val="Tahoma"/>
            <family val="2"/>
          </rPr>
          <t xml:space="preserve">HANS: </t>
        </r>
        <r>
          <rPr>
            <sz val="9"/>
            <rFont val="宋体"/>
            <family val="3"/>
            <charset val="134"/>
          </rPr>
          <t>调整此处授权载重量</t>
        </r>
        <r>
          <rPr>
            <sz val="9"/>
            <rFont val="Tahoma"/>
            <family val="2"/>
          </rPr>
          <t xml:space="preserve">Kg, </t>
        </r>
        <r>
          <rPr>
            <sz val="9"/>
            <rFont val="宋体"/>
            <family val="3"/>
            <charset val="134"/>
          </rPr>
          <t>直至下列</t>
        </r>
        <r>
          <rPr>
            <sz val="9"/>
            <rFont val="Tahoma"/>
            <family val="2"/>
          </rPr>
          <t>G(F11</t>
        </r>
        <r>
          <rPr>
            <sz val="9"/>
            <rFont val="宋体"/>
            <family val="3"/>
            <charset val="134"/>
          </rPr>
          <t>栏</t>
        </r>
        <r>
          <rPr>
            <sz val="9"/>
            <rFont val="Tahoma"/>
            <family val="2"/>
          </rPr>
          <t>)-</t>
        </r>
        <r>
          <rPr>
            <sz val="9"/>
            <rFont val="宋体"/>
            <family val="3"/>
            <charset val="134"/>
          </rPr>
          <t>超载</t>
        </r>
        <r>
          <rPr>
            <sz val="9"/>
            <rFont val="Tahoma"/>
            <family val="2"/>
          </rPr>
          <t>&lt;1,</t>
        </r>
        <r>
          <rPr>
            <sz val="9"/>
            <rFont val="宋体"/>
            <family val="3"/>
            <charset val="134"/>
          </rPr>
          <t>同时</t>
        </r>
        <r>
          <rPr>
            <sz val="9"/>
            <rFont val="Tahoma"/>
            <family val="2"/>
          </rPr>
          <t>N(F26</t>
        </r>
        <r>
          <rPr>
            <sz val="9"/>
            <rFont val="宋体"/>
            <family val="3"/>
            <charset val="134"/>
          </rPr>
          <t>栏</t>
        </r>
        <r>
          <rPr>
            <sz val="9"/>
            <rFont val="Tahoma"/>
            <family val="2"/>
          </rPr>
          <t>)-</t>
        </r>
        <r>
          <rPr>
            <sz val="9"/>
            <rFont val="宋体"/>
            <family val="3"/>
            <charset val="134"/>
          </rPr>
          <t>比功率</t>
        </r>
        <r>
          <rPr>
            <sz val="9"/>
            <rFont val="Tahoma"/>
            <family val="2"/>
          </rPr>
          <t>&gt;7</t>
        </r>
        <r>
          <rPr>
            <sz val="9"/>
            <rFont val="宋体"/>
            <family val="3"/>
            <charset val="134"/>
          </rPr>
          <t>为止</t>
        </r>
      </text>
    </comment>
    <comment ref="A11" authorId="1">
      <text>
        <r>
          <rPr>
            <b/>
            <sz val="9"/>
            <rFont val="Tahoma"/>
            <family val="2"/>
          </rPr>
          <t>J0350410:</t>
        </r>
        <r>
          <rPr>
            <sz val="9"/>
            <rFont val="Tahoma"/>
            <family val="2"/>
          </rPr>
          <t xml:space="preserve">
必须保证&lt;1</t>
        </r>
      </text>
    </comment>
    <comment ref="C24" authorId="1">
      <text>
        <r>
          <rPr>
            <b/>
            <sz val="9"/>
            <rFont val="Tahoma"/>
            <family val="2"/>
          </rPr>
          <t>J0350410:</t>
        </r>
        <r>
          <rPr>
            <sz val="9"/>
            <rFont val="Tahoma"/>
            <family val="2"/>
          </rPr>
          <t xml:space="preserve">
必须保证&lt;1</t>
        </r>
      </text>
    </comment>
    <comment ref="D25" authorId="1">
      <text>
        <r>
          <rPr>
            <b/>
            <sz val="9"/>
            <rFont val="Tahoma"/>
            <family val="2"/>
          </rPr>
          <t xml:space="preserve">J0350410:
</t>
        </r>
        <r>
          <rPr>
            <sz val="9"/>
            <rFont val="Tahoma"/>
            <family val="2"/>
          </rPr>
          <t>必须&gt;9,推荐值&gt;11</t>
        </r>
      </text>
    </comment>
    <comment ref="E26" authorId="1">
      <text>
        <r>
          <rPr>
            <b/>
            <sz val="9"/>
            <rFont val="Tahoma"/>
            <family val="2"/>
          </rPr>
          <t>J0350410:</t>
        </r>
        <r>
          <rPr>
            <sz val="9"/>
            <rFont val="Tahoma"/>
            <family val="2"/>
          </rPr>
          <t xml:space="preserve">
必须&gt;7,,推荐值&gt;8</t>
        </r>
      </text>
    </comment>
  </commentList>
</comments>
</file>

<file path=xl/comments3.xml><?xml version="1.0" encoding="utf-8"?>
<comments xmlns="http://schemas.openxmlformats.org/spreadsheetml/2006/main">
  <authors>
    <author>Thinkpad</author>
  </authors>
  <commentList>
    <comment ref="F130" authorId="0">
      <text>
        <r>
          <rPr>
            <sz val="9"/>
            <rFont val="宋体"/>
            <family val="3"/>
            <charset val="134"/>
          </rPr>
          <t>若是单车，则不适合</t>
        </r>
      </text>
    </comment>
    <comment ref="F135" authorId="0">
      <text>
        <r>
          <rPr>
            <sz val="9"/>
            <rFont val="宋体"/>
            <family val="3"/>
            <charset val="134"/>
          </rPr>
          <t>若是单车，须扣除</t>
        </r>
        <r>
          <rPr>
            <sz val="9"/>
            <rFont val="Tahoma"/>
            <family val="2"/>
          </rPr>
          <t>3</t>
        </r>
        <r>
          <rPr>
            <sz val="9"/>
            <rFont val="宋体"/>
            <family val="3"/>
            <charset val="134"/>
          </rPr>
          <t>分</t>
        </r>
      </text>
    </comment>
  </commentList>
</comments>
</file>

<file path=xl/sharedStrings.xml><?xml version="1.0" encoding="utf-8"?>
<sst xmlns="http://schemas.openxmlformats.org/spreadsheetml/2006/main" count="1554" uniqueCount="871">
  <si>
    <r>
      <rPr>
        <b/>
        <sz val="12"/>
        <rFont val="宋体"/>
        <family val="3"/>
        <charset val="134"/>
      </rPr>
      <t>润滑油运输车辆评估表</t>
    </r>
    <r>
      <rPr>
        <b/>
        <sz val="12"/>
        <rFont val="Arial"/>
        <family val="2"/>
      </rPr>
      <t xml:space="preserve">                                                                                               
 VEHICLE ASSESMENT GRID FOR PACKAGE LUB.</t>
    </r>
  </si>
  <si>
    <t>车辆评估概要SUMMARY OF VEHICLE ASSESSMENT</t>
  </si>
  <si>
    <r>
      <rPr>
        <sz val="10"/>
        <rFont val="宋体"/>
        <family val="3"/>
        <charset val="134"/>
      </rPr>
      <t xml:space="preserve">评估地址
</t>
    </r>
    <r>
      <rPr>
        <sz val="10"/>
        <rFont val="Arial"/>
        <family val="2"/>
      </rPr>
      <t xml:space="preserve">Evaluation location : </t>
    </r>
  </si>
  <si>
    <t>日期
Date :</t>
  </si>
  <si>
    <t>承运商TRANSPORTER :</t>
  </si>
  <si>
    <r>
      <rPr>
        <b/>
        <sz val="10"/>
        <rFont val="宋体"/>
        <family val="3"/>
        <charset val="134"/>
      </rPr>
      <t>卡车</t>
    </r>
    <r>
      <rPr>
        <b/>
        <sz val="10"/>
        <rFont val="Arial"/>
        <family val="2"/>
      </rPr>
      <t>/</t>
    </r>
    <r>
      <rPr>
        <b/>
        <sz val="10"/>
        <rFont val="宋体"/>
        <family val="3"/>
        <charset val="134"/>
      </rPr>
      <t>牵引车牌照号</t>
    </r>
    <r>
      <rPr>
        <b/>
        <sz val="10"/>
        <rFont val="Arial"/>
        <family val="2"/>
      </rPr>
      <t>Truck/Tractor registration N° :</t>
    </r>
  </si>
  <si>
    <r>
      <rPr>
        <b/>
        <sz val="10"/>
        <rFont val="宋体"/>
        <family val="3"/>
        <charset val="134"/>
      </rPr>
      <t>挂车牌照号</t>
    </r>
    <r>
      <rPr>
        <b/>
        <sz val="10"/>
        <rFont val="Arial"/>
        <family val="2"/>
      </rPr>
      <t>Trailer registration N° :</t>
    </r>
  </si>
  <si>
    <r>
      <rPr>
        <b/>
        <sz val="10"/>
        <rFont val="宋体"/>
        <family val="3"/>
        <charset val="134"/>
      </rPr>
      <t>行驶证核定总质量</t>
    </r>
    <r>
      <rPr>
        <b/>
        <sz val="10"/>
        <rFont val="Arial"/>
        <family val="2"/>
      </rPr>
      <t>Total tonnage(KG):</t>
    </r>
  </si>
  <si>
    <r>
      <rPr>
        <b/>
        <sz val="10"/>
        <rFont val="宋体"/>
        <family val="3"/>
        <charset val="134"/>
      </rPr>
      <t>司机姓名</t>
    </r>
    <r>
      <rPr>
        <b/>
        <sz val="10"/>
        <rFont val="Arial"/>
        <family val="2"/>
      </rPr>
      <t xml:space="preserve"> DRIVER</t>
    </r>
  </si>
  <si>
    <t>名Name :</t>
  </si>
  <si>
    <t>姓First name :</t>
  </si>
  <si>
    <r>
      <rPr>
        <sz val="10"/>
        <rFont val="宋体"/>
        <family val="3"/>
        <charset val="134"/>
      </rPr>
      <t>驾驶证编号</t>
    </r>
    <r>
      <rPr>
        <sz val="10"/>
        <rFont val="Arial"/>
        <family val="2"/>
      </rPr>
      <t>Driving licence N° :</t>
    </r>
  </si>
  <si>
    <r>
      <rPr>
        <sz val="10"/>
        <rFont val="宋体"/>
        <family val="3"/>
        <charset val="134"/>
      </rPr>
      <t>首次办证日期</t>
    </r>
    <r>
      <rPr>
        <sz val="10"/>
        <rFont val="Arial"/>
        <family val="2"/>
      </rPr>
      <t>Date of issue :</t>
    </r>
  </si>
  <si>
    <r>
      <rPr>
        <sz val="10"/>
        <rFont val="Arial"/>
        <family val="2"/>
      </rPr>
      <t>培训Training :</t>
    </r>
  </si>
  <si>
    <r>
      <rPr>
        <b/>
        <sz val="10"/>
        <rFont val="Arial"/>
        <family val="2"/>
      </rPr>
      <t>TRUCK/TRACTOR</t>
    </r>
    <r>
      <rPr>
        <b/>
        <sz val="10"/>
        <rFont val="宋体"/>
        <family val="3"/>
        <charset val="134"/>
      </rPr>
      <t>卡车</t>
    </r>
    <r>
      <rPr>
        <b/>
        <sz val="10"/>
        <rFont val="Arial"/>
        <family val="2"/>
      </rPr>
      <t>/</t>
    </r>
    <r>
      <rPr>
        <b/>
        <sz val="10"/>
        <rFont val="宋体"/>
        <family val="3"/>
        <charset val="134"/>
      </rPr>
      <t>牵引头</t>
    </r>
  </si>
  <si>
    <t>TRAILER挂车</t>
  </si>
  <si>
    <r>
      <rPr>
        <sz val="10"/>
        <rFont val="宋体"/>
        <family val="3"/>
        <charset val="134"/>
      </rPr>
      <t>制造商</t>
    </r>
    <r>
      <rPr>
        <sz val="10"/>
        <rFont val="Arial"/>
        <family val="2"/>
      </rPr>
      <t>Make</t>
    </r>
    <r>
      <rPr>
        <sz val="10"/>
        <rFont val="Arial"/>
        <family val="2"/>
      </rPr>
      <t>r</t>
    </r>
    <r>
      <rPr>
        <sz val="10"/>
        <rFont val="Arial"/>
        <family val="2"/>
      </rPr>
      <t xml:space="preserve"> :</t>
    </r>
  </si>
  <si>
    <t>制造商Make :</t>
  </si>
  <si>
    <r>
      <rPr>
        <sz val="10"/>
        <rFont val="宋体"/>
        <family val="3"/>
        <charset val="134"/>
      </rPr>
      <t>类型</t>
    </r>
    <r>
      <rPr>
        <sz val="10"/>
        <rFont val="Arial"/>
        <family val="2"/>
      </rPr>
      <t>Type :</t>
    </r>
  </si>
  <si>
    <t>类型Type :</t>
  </si>
  <si>
    <t>发动机功率Engine power (HP) :</t>
  </si>
  <si>
    <t>整备质量Tare, empty weight (Kg) :</t>
  </si>
  <si>
    <t>总质量GVWR (Kg) :*</t>
  </si>
  <si>
    <t>准牵引总质量AGCW (Kg) :*</t>
  </si>
  <si>
    <t>额定载重KG</t>
  </si>
  <si>
    <r>
      <rPr>
        <sz val="10"/>
        <rFont val="宋体"/>
        <family val="3"/>
        <charset val="134"/>
      </rPr>
      <t>出厂日期</t>
    </r>
    <r>
      <rPr>
        <sz val="10"/>
        <rFont val="Arial"/>
        <family val="2"/>
      </rPr>
      <t>Date of first registration :</t>
    </r>
  </si>
  <si>
    <r>
      <rPr>
        <sz val="10"/>
        <rFont val="宋体"/>
        <family val="3"/>
        <charset val="134"/>
      </rPr>
      <t>上一次车检</t>
    </r>
    <r>
      <rPr>
        <sz val="10"/>
        <rFont val="Arial"/>
        <family val="2"/>
      </rPr>
      <t>Date of last technical visit :</t>
    </r>
  </si>
  <si>
    <t>Yes</t>
  </si>
  <si>
    <t>No</t>
  </si>
  <si>
    <t>保险Vehicle insurance</t>
  </si>
  <si>
    <t>行驶证Approval certificate</t>
  </si>
  <si>
    <t>营运证Dipping certificate</t>
  </si>
  <si>
    <t xml:space="preserve">车船税Vehicle tax </t>
  </si>
  <si>
    <t>年审证明Vehicle registration papers</t>
  </si>
  <si>
    <t>* 总质量   GVWR : Gross Vehicle Weight Rating (separately for truck, tractor and trailer)</t>
  </si>
  <si>
    <t>*核定载重量 AGVW : Authorized Gross Vehicle Weight (Max. authorized combined load for tractor-truck and trailer)</t>
  </si>
  <si>
    <t>1 kW = 1,36 CV      (1 kW = 1,34 HP)</t>
  </si>
  <si>
    <t>Summary of the Truck Evaluation Grid :</t>
  </si>
  <si>
    <t>Overall score :</t>
  </si>
  <si>
    <t>Truck</t>
  </si>
  <si>
    <t>Overall score last Year :</t>
  </si>
  <si>
    <t>Rigid truck/Tractor</t>
  </si>
  <si>
    <t>Trailer/semi-trailer (if tractor)</t>
  </si>
  <si>
    <t>Accessories</t>
  </si>
  <si>
    <t>Driver PPE</t>
  </si>
  <si>
    <t>Vehicle documents</t>
  </si>
  <si>
    <t>Pour TOTAL</t>
  </si>
  <si>
    <t>Pour le Transporteur</t>
  </si>
  <si>
    <t>Nom :</t>
  </si>
  <si>
    <t>Date :</t>
  </si>
  <si>
    <t>司机签名Signture</t>
  </si>
  <si>
    <t>审核人签名Signature :</t>
  </si>
  <si>
    <t xml:space="preserve">Checking of the authorized Weights </t>
  </si>
  <si>
    <t>车头</t>
  </si>
  <si>
    <t>挂车</t>
  </si>
  <si>
    <r>
      <rPr>
        <b/>
        <sz val="10"/>
        <rFont val="Arial"/>
        <family val="2"/>
      </rPr>
      <t xml:space="preserve">OVERLOAD                                                             </t>
    </r>
    <r>
      <rPr>
        <b/>
        <sz val="10"/>
        <color rgb="FF0070C0"/>
        <rFont val="Arial"/>
        <family val="2"/>
      </rPr>
      <t>超载</t>
    </r>
  </si>
  <si>
    <t>TRUCK卡车</t>
  </si>
  <si>
    <r>
      <rPr>
        <b/>
        <sz val="10"/>
        <rFont val="Arial"/>
        <family val="2"/>
      </rPr>
      <t>TRACTOR</t>
    </r>
    <r>
      <rPr>
        <b/>
        <sz val="10"/>
        <rFont val="宋体"/>
        <family val="3"/>
        <charset val="134"/>
      </rPr>
      <t>牵引车</t>
    </r>
  </si>
  <si>
    <r>
      <rPr>
        <b/>
        <sz val="10"/>
        <rFont val="Arial"/>
        <family val="2"/>
      </rPr>
      <t xml:space="preserve">TRAILER/
SEMI-TRAILER
</t>
    </r>
    <r>
      <rPr>
        <b/>
        <sz val="10"/>
        <rFont val="宋体"/>
        <family val="3"/>
        <charset val="134"/>
      </rPr>
      <t>挂车</t>
    </r>
  </si>
  <si>
    <r>
      <rPr>
        <sz val="10"/>
        <rFont val="Arial"/>
        <family val="2"/>
      </rPr>
      <t xml:space="preserve">Tare / Empty weight                                                   </t>
    </r>
    <r>
      <rPr>
        <sz val="10"/>
        <color rgb="FFFF0000"/>
        <rFont val="Arial"/>
        <family val="2"/>
      </rPr>
      <t>整备质量</t>
    </r>
  </si>
  <si>
    <t>Kg</t>
  </si>
  <si>
    <t>A</t>
  </si>
  <si>
    <r>
      <rPr>
        <sz val="10"/>
        <rFont val="Arial"/>
        <family val="2"/>
      </rPr>
      <t xml:space="preserve">GVWR (Gross Vehicle Weight Rating)         
</t>
    </r>
    <r>
      <rPr>
        <sz val="10"/>
        <color rgb="FFFF0000"/>
        <rFont val="Arial"/>
        <family val="2"/>
      </rPr>
      <t>总质量</t>
    </r>
    <r>
      <rPr>
        <sz val="10"/>
        <color rgb="FF0070C0"/>
        <rFont val="Arial"/>
        <family val="2"/>
      </rPr>
      <t xml:space="preserve">      </t>
    </r>
    <r>
      <rPr>
        <sz val="10"/>
        <rFont val="Arial"/>
        <family val="2"/>
      </rPr>
      <t xml:space="preserve">       </t>
    </r>
  </si>
  <si>
    <t>B</t>
  </si>
  <si>
    <r>
      <rPr>
        <sz val="10"/>
        <rFont val="Arial"/>
        <family val="2"/>
      </rPr>
      <t xml:space="preserve">AGVW (Authorized Gross Vehicle Weight)
(for combined truck/tractor with the trailer)    </t>
    </r>
    <r>
      <rPr>
        <sz val="10"/>
        <color rgb="FFFF0000"/>
        <rFont val="Arial"/>
        <family val="2"/>
      </rPr>
      <t>核定载重量（整辆货车/车头+挂车）</t>
    </r>
  </si>
  <si>
    <t>C</t>
  </si>
  <si>
    <r>
      <rPr>
        <sz val="10"/>
        <rFont val="Arial"/>
        <family val="2"/>
      </rPr>
      <t xml:space="preserve">Authorized Loaded Weight for 
Truck (B - A - 300Kg) or Trailer (B-A)             </t>
    </r>
    <r>
      <rPr>
        <sz val="10"/>
        <color rgb="FF0070C0"/>
        <rFont val="Arial"/>
        <family val="2"/>
      </rPr>
      <t>额定载重 货车 (B - A - 300Kg) ，挂车 (B-A)</t>
    </r>
  </si>
  <si>
    <t>D</t>
  </si>
  <si>
    <r>
      <rPr>
        <sz val="10"/>
        <rFont val="Arial"/>
        <family val="2"/>
      </rPr>
      <t xml:space="preserve">Tank capacity                                            </t>
    </r>
    <r>
      <rPr>
        <sz val="10"/>
        <color rgb="FF0070C0"/>
        <rFont val="Arial"/>
        <family val="2"/>
      </rPr>
      <t>油箱容量</t>
    </r>
  </si>
  <si>
    <t>lites</t>
  </si>
  <si>
    <t>E</t>
  </si>
  <si>
    <r>
      <rPr>
        <sz val="10"/>
        <rFont val="Arial"/>
        <family val="2"/>
      </rPr>
      <t xml:space="preserve">Maximum Effective Loaded Weight
(calculated by number of bottles or weighing) </t>
    </r>
    <r>
      <rPr>
        <sz val="10"/>
        <color rgb="FF0070C0"/>
        <rFont val="Arial"/>
        <family val="2"/>
      </rPr>
      <t>最大有效载重（以瓶子的数量或总重计算）</t>
    </r>
  </si>
  <si>
    <t>F</t>
  </si>
  <si>
    <r>
      <rPr>
        <sz val="10"/>
        <rFont val="Arial"/>
        <family val="2"/>
      </rPr>
      <t xml:space="preserve">Overload 
      </t>
    </r>
    <r>
      <rPr>
        <sz val="10"/>
        <color rgb="FF0070C0"/>
        <rFont val="Arial"/>
        <family val="2"/>
      </rPr>
      <t xml:space="preserve">超载    </t>
    </r>
    <r>
      <rPr>
        <sz val="10"/>
        <rFont val="Arial"/>
        <family val="2"/>
      </rPr>
      <t xml:space="preserve">                                                         (F/D)</t>
    </r>
  </si>
  <si>
    <t>-</t>
  </si>
  <si>
    <t>G</t>
  </si>
  <si>
    <r>
      <rPr>
        <b/>
        <sz val="10"/>
        <rFont val="Arial"/>
        <family val="2"/>
      </rPr>
      <t xml:space="preserve">Density                                                           </t>
    </r>
    <r>
      <rPr>
        <b/>
        <sz val="10"/>
        <color rgb="FF0070C0"/>
        <rFont val="Arial"/>
        <family val="2"/>
      </rPr>
      <t>密度</t>
    </r>
  </si>
  <si>
    <r>
      <rPr>
        <sz val="10"/>
        <rFont val="Arial"/>
        <family val="2"/>
      </rPr>
      <t xml:space="preserve">Super(Mogas):0.75                     </t>
    </r>
    <r>
      <rPr>
        <sz val="10"/>
        <color rgb="FF0070C0"/>
        <rFont val="Arial"/>
        <family val="2"/>
      </rPr>
      <t>特级（车油）：0.75</t>
    </r>
  </si>
  <si>
    <r>
      <rPr>
        <sz val="10"/>
        <rFont val="Arial"/>
        <family val="2"/>
      </rPr>
      <t xml:space="preserve">Kerozene/Jet A1:0.8                           </t>
    </r>
    <r>
      <rPr>
        <sz val="10"/>
        <color rgb="FF0070C0"/>
        <rFont val="Arial"/>
        <family val="2"/>
      </rPr>
      <t>航空用油：0.8</t>
    </r>
  </si>
  <si>
    <r>
      <rPr>
        <sz val="10"/>
        <rFont val="Arial"/>
        <family val="2"/>
      </rPr>
      <t xml:space="preserve">Gasoil(Diesel oil):0.85                      </t>
    </r>
    <r>
      <rPr>
        <sz val="10"/>
        <color rgb="FF0070C0"/>
        <rFont val="Arial"/>
        <family val="2"/>
      </rPr>
      <t>汽油（柴油）：0.85</t>
    </r>
  </si>
  <si>
    <r>
      <rPr>
        <sz val="10"/>
        <rFont val="Arial"/>
        <family val="2"/>
      </rPr>
      <t xml:space="preserve">Fuel oil :0.95                                           </t>
    </r>
    <r>
      <rPr>
        <sz val="10"/>
        <color rgb="FF0070C0"/>
        <rFont val="Arial"/>
        <family val="2"/>
      </rPr>
      <t>燃油：0.95</t>
    </r>
  </si>
  <si>
    <r>
      <rPr>
        <b/>
        <sz val="10"/>
        <rFont val="Arial"/>
        <family val="2"/>
      </rPr>
      <t xml:space="preserve">ENGINE POWER                                               </t>
    </r>
    <r>
      <rPr>
        <b/>
        <sz val="10"/>
        <color rgb="FF0070C0"/>
        <rFont val="Arial"/>
        <family val="2"/>
      </rPr>
      <t>发动机功率</t>
    </r>
  </si>
  <si>
    <r>
      <rPr>
        <b/>
        <sz val="10"/>
        <rFont val="Arial"/>
        <family val="2"/>
      </rPr>
      <t xml:space="preserve">TRUCK
</t>
    </r>
    <r>
      <rPr>
        <b/>
        <sz val="10"/>
        <rFont val="宋体"/>
        <family val="3"/>
        <charset val="134"/>
      </rPr>
      <t>卡车</t>
    </r>
  </si>
  <si>
    <r>
      <rPr>
        <b/>
        <sz val="10"/>
        <rFont val="Arial"/>
        <family val="2"/>
      </rPr>
      <t xml:space="preserve">TRACTOR
</t>
    </r>
    <r>
      <rPr>
        <b/>
        <sz val="10"/>
        <rFont val="宋体"/>
        <family val="3"/>
        <charset val="134"/>
      </rPr>
      <t>牵引车</t>
    </r>
  </si>
  <si>
    <r>
      <rPr>
        <sz val="10"/>
        <rFont val="Arial"/>
        <family val="2"/>
      </rPr>
      <t xml:space="preserve">Engine Power                                         </t>
    </r>
    <r>
      <rPr>
        <sz val="10"/>
        <color rgb="FF0070C0"/>
        <rFont val="Arial"/>
        <family val="2"/>
      </rPr>
      <t>发动机功率</t>
    </r>
  </si>
  <si>
    <t>HP</t>
  </si>
  <si>
    <t>H</t>
  </si>
  <si>
    <r>
      <rPr>
        <sz val="10"/>
        <rFont val="Arial"/>
        <family val="2"/>
      </rPr>
      <t xml:space="preserve">Effective GVW (truck/tractor)
</t>
    </r>
    <r>
      <rPr>
        <sz val="10"/>
        <color rgb="FF0070C0"/>
        <rFont val="Arial"/>
        <family val="2"/>
      </rPr>
      <t>有效车辆总重（货车/车头）</t>
    </r>
    <r>
      <rPr>
        <sz val="10"/>
        <rFont val="Arial"/>
        <family val="2"/>
      </rPr>
      <t xml:space="preserve">                                                   (A + F + 300 Kg)</t>
    </r>
  </si>
  <si>
    <t>I</t>
  </si>
  <si>
    <r>
      <rPr>
        <sz val="10"/>
        <rFont val="Arial"/>
        <family val="2"/>
      </rPr>
      <t xml:space="preserve">Effective GVW (trailer)
</t>
    </r>
    <r>
      <rPr>
        <sz val="10"/>
        <color rgb="FF0070C0"/>
        <rFont val="Arial"/>
        <family val="2"/>
      </rPr>
      <t xml:space="preserve">有效车辆总重（挂车） </t>
    </r>
    <r>
      <rPr>
        <sz val="10"/>
        <rFont val="Arial"/>
        <family val="2"/>
      </rPr>
      <t xml:space="preserve">                                                         (A + F)</t>
    </r>
  </si>
  <si>
    <t>J</t>
  </si>
  <si>
    <r>
      <rPr>
        <sz val="10"/>
        <rFont val="Arial"/>
        <family val="2"/>
      </rPr>
      <t xml:space="preserve">Effective Combined GVW (truck + trailer)
                                  (tractor + trailer)
</t>
    </r>
    <r>
      <rPr>
        <sz val="10"/>
        <color rgb="FF0070C0"/>
        <rFont val="Arial"/>
        <family val="2"/>
      </rPr>
      <t xml:space="preserve">有效全车总重（货车+挂车）（车头+挂车）   </t>
    </r>
    <r>
      <rPr>
        <sz val="10"/>
        <rFont val="Arial"/>
        <family val="2"/>
      </rPr>
      <t xml:space="preserve">                                                              (I + J)</t>
    </r>
  </si>
  <si>
    <t>K</t>
  </si>
  <si>
    <r>
      <rPr>
        <sz val="10"/>
        <rFont val="Arial"/>
        <family val="2"/>
      </rPr>
      <t xml:space="preserve">Overload Combined GVW 
=    (Effective Combined GVW)/AGVW
  </t>
    </r>
    <r>
      <rPr>
        <sz val="10"/>
        <color rgb="FF0070C0"/>
        <rFont val="Arial"/>
        <family val="2"/>
      </rPr>
      <t xml:space="preserve">   超载车重=有效全车总重/ 核定载重量    </t>
    </r>
    <r>
      <rPr>
        <sz val="10"/>
        <rFont val="Arial"/>
        <family val="2"/>
      </rPr>
      <t xml:space="preserve">                                                        (K/C)</t>
    </r>
  </si>
  <si>
    <t>L</t>
  </si>
  <si>
    <r>
      <rPr>
        <sz val="10"/>
        <rFont val="Arial"/>
        <family val="2"/>
      </rPr>
      <t xml:space="preserve">Ratio Engine Power/Effective GVW of the truck
</t>
    </r>
    <r>
      <rPr>
        <sz val="10"/>
        <color rgb="FF0070C0"/>
        <rFont val="Arial"/>
        <family val="2"/>
      </rPr>
      <t xml:space="preserve">  比功率-发动机功率/货车车重比率</t>
    </r>
    <r>
      <rPr>
        <sz val="10"/>
        <rFont val="Arial"/>
        <family val="2"/>
      </rPr>
      <t xml:space="preserve">
                                                                   (H/I)</t>
    </r>
  </si>
  <si>
    <t>HP/Ton</t>
  </si>
  <si>
    <t>M</t>
  </si>
  <si>
    <r>
      <rPr>
        <sz val="10"/>
        <rFont val="Arial"/>
        <family val="2"/>
      </rPr>
      <t xml:space="preserve">Ratio Engine Power/Effective Combined GVW of
truck and trailer                                             </t>
    </r>
    <r>
      <rPr>
        <sz val="10"/>
        <color rgb="FF0070C0"/>
        <rFont val="Arial"/>
        <family val="2"/>
      </rPr>
      <t xml:space="preserve">比功率-发动机功率/总车重比率 </t>
    </r>
    <r>
      <rPr>
        <sz val="10"/>
        <rFont val="Arial"/>
        <family val="2"/>
      </rPr>
      <t xml:space="preserve">                                       (H/K)</t>
    </r>
  </si>
  <si>
    <t>N</t>
  </si>
  <si>
    <r>
      <rPr>
        <sz val="8"/>
        <rFont val="Arial"/>
        <family val="2"/>
      </rPr>
      <t xml:space="preserve">Effective GVW : Effective Gross Vehicle Weight (truck or trailer)                                                                                   </t>
    </r>
    <r>
      <rPr>
        <sz val="8"/>
        <color rgb="FF0070C0"/>
        <rFont val="Arial"/>
        <family val="2"/>
      </rPr>
      <t>有效车重（卡车/拖车）</t>
    </r>
  </si>
  <si>
    <r>
      <rPr>
        <sz val="8"/>
        <rFont val="Arial"/>
        <family val="2"/>
      </rPr>
      <t xml:space="preserve">Effective Combined GVW : Effective Gross Vehicle Weight (truck/tractor including trailer)                                          </t>
    </r>
    <r>
      <rPr>
        <sz val="8"/>
        <color rgb="FF0070C0"/>
        <rFont val="Arial"/>
        <family val="2"/>
      </rPr>
      <t>有效总车重(卡车/车头和拖车）</t>
    </r>
  </si>
  <si>
    <r>
      <rPr>
        <sz val="8"/>
        <rFont val="Arial"/>
        <family val="2"/>
      </rPr>
      <t xml:space="preserve">G must be less than 1                                                     </t>
    </r>
    <r>
      <rPr>
        <sz val="8"/>
        <color rgb="FF0070C0"/>
        <rFont val="Arial"/>
        <family val="2"/>
      </rPr>
      <t>G必须小于1</t>
    </r>
  </si>
  <si>
    <t xml:space="preserve">L must be less than 1                                                       L必须小于1 </t>
  </si>
  <si>
    <r>
      <rPr>
        <sz val="8"/>
        <rFont val="Arial"/>
        <family val="2"/>
      </rPr>
      <t xml:space="preserve">M average value 12-14 HP/Ton                                                         </t>
    </r>
    <r>
      <rPr>
        <sz val="8"/>
        <color rgb="FF0070C0"/>
        <rFont val="Arial"/>
        <family val="2"/>
      </rPr>
      <t>M平均值为12-14HP/Ton</t>
    </r>
  </si>
  <si>
    <r>
      <rPr>
        <sz val="8"/>
        <rFont val="Arial"/>
        <family val="2"/>
      </rPr>
      <t xml:space="preserve">N average value 9- 11 HP/Ton                                         </t>
    </r>
    <r>
      <rPr>
        <sz val="8"/>
        <color rgb="FF0070C0"/>
        <rFont val="Arial"/>
        <family val="2"/>
      </rPr>
      <t>N平均值为12-14HP/Ton</t>
    </r>
  </si>
  <si>
    <r>
      <rPr>
        <b/>
        <sz val="10"/>
        <rFont val="Arial"/>
        <family val="2"/>
      </rPr>
      <t xml:space="preserve">Analysis - Conclusions                                   </t>
    </r>
    <r>
      <rPr>
        <b/>
        <sz val="10"/>
        <color rgb="FF0070C0"/>
        <rFont val="Arial"/>
        <family val="2"/>
      </rPr>
      <t>分析-总结</t>
    </r>
  </si>
  <si>
    <t>ASSESMENT GRID FOR PACKAGE LUB.
包装车辆技术审核表</t>
  </si>
  <si>
    <t>Red Criteria</t>
  </si>
  <si>
    <t>该项目关键拒绝项，如不符合最低标准直接拒绝或者改善直至符合标准车辆，但是时间不能晚于上次审核的改善的截至日期</t>
  </si>
  <si>
    <t>Orange Criteria</t>
  </si>
  <si>
    <t xml:space="preserve">在24小时内完成车辆的修理，不合格标准不能被更改的情况，该项目是对车辆及其使用安全有促进提高作用的技术因素，2017年10月之后变为强制项。
</t>
  </si>
  <si>
    <t>Photoes</t>
  </si>
  <si>
    <t>所有发现不符合的项目，必须提供整改后的照片</t>
  </si>
  <si>
    <r>
      <rPr>
        <b/>
        <sz val="10"/>
        <rFont val="Arial"/>
        <family val="2"/>
      </rPr>
      <t>Registration of assessed vehicle :</t>
    </r>
  </si>
  <si>
    <t>Date:</t>
  </si>
  <si>
    <r>
      <rPr>
        <b/>
        <sz val="10"/>
        <color rgb="FFFF0000"/>
        <rFont val="Arial"/>
        <family val="2"/>
      </rPr>
      <t xml:space="preserve">RIGID TRUCK / TRUCK
</t>
    </r>
    <r>
      <rPr>
        <b/>
        <sz val="10"/>
        <color rgb="FFFF0000"/>
        <rFont val="宋体"/>
        <family val="3"/>
        <charset val="134"/>
      </rPr>
      <t>卡车</t>
    </r>
    <r>
      <rPr>
        <b/>
        <sz val="10"/>
        <color rgb="FFFF0000"/>
        <rFont val="Arial"/>
        <family val="2"/>
      </rPr>
      <t>/</t>
    </r>
    <r>
      <rPr>
        <b/>
        <sz val="10"/>
        <color rgb="FFFF0000"/>
        <rFont val="宋体"/>
        <family val="3"/>
        <charset val="134"/>
      </rPr>
      <t>牵引车</t>
    </r>
  </si>
  <si>
    <t>Coeff.</t>
  </si>
  <si>
    <t>Note</t>
  </si>
  <si>
    <t>Action to be carried out</t>
  </si>
  <si>
    <t>Timeline</t>
  </si>
  <si>
    <t>Photoes after Correcitons</t>
  </si>
  <si>
    <t>车龄</t>
  </si>
  <si>
    <r>
      <rPr>
        <sz val="10"/>
        <rFont val="宋体"/>
        <family val="3"/>
        <charset val="134"/>
      </rPr>
      <t>比功率</t>
    </r>
    <r>
      <rPr>
        <sz val="10"/>
        <rFont val="Arial"/>
        <family val="2"/>
      </rPr>
      <t>-</t>
    </r>
    <r>
      <rPr>
        <sz val="10"/>
        <rFont val="宋体"/>
        <family val="3"/>
        <charset val="134"/>
      </rPr>
      <t>发动机功率</t>
    </r>
    <r>
      <rPr>
        <sz val="10"/>
        <rFont val="Arial"/>
        <family val="2"/>
      </rPr>
      <t>/</t>
    </r>
    <r>
      <rPr>
        <sz val="10"/>
        <rFont val="宋体"/>
        <family val="3"/>
        <charset val="134"/>
      </rPr>
      <t>车重比率（仅对卡车整车）</t>
    </r>
  </si>
  <si>
    <r>
      <rPr>
        <sz val="10"/>
        <rFont val="宋体"/>
        <family val="3"/>
        <charset val="134"/>
      </rPr>
      <t>比功率</t>
    </r>
    <r>
      <rPr>
        <sz val="10"/>
        <rFont val="Arial"/>
        <family val="2"/>
      </rPr>
      <t>-</t>
    </r>
    <r>
      <rPr>
        <sz val="10"/>
        <rFont val="宋体"/>
        <family val="3"/>
        <charset val="134"/>
      </rPr>
      <t>发动机功率</t>
    </r>
    <r>
      <rPr>
        <sz val="10"/>
        <rFont val="Arial"/>
        <family val="2"/>
      </rPr>
      <t>/</t>
    </r>
    <r>
      <rPr>
        <sz val="10"/>
        <rFont val="宋体"/>
        <family val="3"/>
        <charset val="134"/>
      </rPr>
      <t xml:space="preserve">总车重比率
</t>
    </r>
    <r>
      <rPr>
        <sz val="10"/>
        <rFont val="Arial"/>
        <family val="2"/>
      </rPr>
      <t>(</t>
    </r>
    <r>
      <rPr>
        <sz val="10"/>
        <rFont val="宋体"/>
        <family val="3"/>
        <charset val="134"/>
      </rPr>
      <t>仅对挂车，包括牵引车和挂车</t>
    </r>
    <r>
      <rPr>
        <sz val="10"/>
        <rFont val="Arial"/>
        <family val="2"/>
      </rPr>
      <t>)</t>
    </r>
  </si>
  <si>
    <t>超载-车辆总重量（ =G）</t>
  </si>
  <si>
    <t>车重标识</t>
  </si>
  <si>
    <t>安全带</t>
  </si>
  <si>
    <t>车载电脑（OBC）</t>
  </si>
  <si>
    <t>仪表盘</t>
  </si>
  <si>
    <t>速度表</t>
  </si>
  <si>
    <t>雨刷</t>
  </si>
  <si>
    <t>喇叭</t>
  </si>
  <si>
    <t>点火/熄火测试</t>
  </si>
  <si>
    <t>发动机噪音</t>
  </si>
  <si>
    <t>发动机燃油类型</t>
  </si>
  <si>
    <t>转向盘</t>
  </si>
  <si>
    <t>刹车测试</t>
  </si>
  <si>
    <t>驻车制动</t>
  </si>
  <si>
    <t>头灯完好</t>
  </si>
  <si>
    <t>示廓灯完好</t>
  </si>
  <si>
    <t>挡风玻璃状况</t>
  </si>
  <si>
    <t>车窗状况</t>
  </si>
  <si>
    <t>反光镜状况</t>
  </si>
  <si>
    <t>前下视镜</t>
  </si>
  <si>
    <t>车门下视镜</t>
  </si>
  <si>
    <t>车辆铭牌</t>
  </si>
  <si>
    <t>轮胎螺帽</t>
  </si>
  <si>
    <t>轮辋状况</t>
  </si>
  <si>
    <t>前轮</t>
  </si>
  <si>
    <t>前轮轮胎尺寸及型号</t>
  </si>
  <si>
    <t>备胎</t>
  </si>
  <si>
    <t>前悬挂</t>
  </si>
  <si>
    <t>发动机是否漏油</t>
  </si>
  <si>
    <t>是否漏气</t>
  </si>
  <si>
    <t>后轮</t>
  </si>
  <si>
    <t>后轮轮胎尺寸及型号</t>
  </si>
  <si>
    <t>后悬挂</t>
  </si>
  <si>
    <t>底盘状况</t>
  </si>
  <si>
    <t>车轴状况</t>
  </si>
  <si>
    <t>后侧减震器</t>
  </si>
  <si>
    <t>两侧保险杠(整体式车架)</t>
  </si>
  <si>
    <t>后侧保险杠</t>
  </si>
  <si>
    <t>刹车灯完好</t>
  </si>
  <si>
    <t>尾部反光条</t>
  </si>
  <si>
    <t>尾灯完好</t>
  </si>
  <si>
    <t>转向灯完好</t>
  </si>
  <si>
    <t>排气系统状况</t>
  </si>
  <si>
    <t>尾气</t>
  </si>
  <si>
    <t>阻火骑(防火花)-不适用</t>
  </si>
  <si>
    <t>驾驶舱 - 附件</t>
  </si>
  <si>
    <t>驾驶舱状况</t>
  </si>
  <si>
    <t>驾驶舱楼梯扶手(三点式)</t>
  </si>
  <si>
    <t>电池保护装置</t>
  </si>
  <si>
    <t>电线绝缘</t>
  </si>
  <si>
    <t>电池切断装置</t>
  </si>
  <si>
    <t>电池</t>
  </si>
  <si>
    <t>保险丝盒</t>
  </si>
  <si>
    <t>防抱死刹车系统</t>
  </si>
  <si>
    <t>缓速制动系统</t>
  </si>
  <si>
    <t>限速装置</t>
  </si>
  <si>
    <t>(A)</t>
  </si>
  <si>
    <t>Total</t>
  </si>
  <si>
    <t xml:space="preserve">TRAILER or SEMI-TRAILER (if Tractor)
挂车或半挂车 </t>
  </si>
  <si>
    <t>挂车超载 - 连接车辆总重量</t>
  </si>
  <si>
    <t>车重标识信息</t>
  </si>
  <si>
    <r>
      <rPr>
        <sz val="10"/>
        <rFont val="宋体"/>
        <family val="3"/>
        <charset val="134"/>
      </rPr>
      <t>磨盘销及锁系统</t>
    </r>
    <r>
      <rPr>
        <sz val="10"/>
        <rFont val="Arial"/>
        <family val="2"/>
      </rPr>
      <t xml:space="preserve"> Coupling system </t>
    </r>
  </si>
  <si>
    <r>
      <rPr>
        <sz val="10"/>
        <rFont val="宋体"/>
        <family val="3"/>
        <charset val="134"/>
      </rPr>
      <t>牵引车与挂车的连接管</t>
    </r>
    <r>
      <rPr>
        <sz val="10"/>
        <rFont val="Arial"/>
        <family val="2"/>
      </rPr>
      <t xml:space="preserve"> Tractor-trailer hoses</t>
    </r>
  </si>
  <si>
    <t xml:space="preserve">挂车电路连接 </t>
  </si>
  <si>
    <t>漏气Air leak</t>
  </si>
  <si>
    <t>后轴减震器</t>
  </si>
  <si>
    <r>
      <rPr>
        <sz val="10"/>
        <rFont val="宋体"/>
        <family val="3"/>
        <charset val="134"/>
      </rPr>
      <t>连接系统</t>
    </r>
    <r>
      <rPr>
        <sz val="10"/>
        <rFont val="Arial"/>
        <family val="2"/>
      </rPr>
      <t xml:space="preserve"> -</t>
    </r>
    <r>
      <rPr>
        <sz val="10"/>
        <rFont val="宋体"/>
        <family val="3"/>
        <charset val="134"/>
      </rPr>
      <t>磨盘润滑</t>
    </r>
  </si>
  <si>
    <t>挂车支撑</t>
  </si>
  <si>
    <t>轮胎</t>
  </si>
  <si>
    <t>悬挂</t>
  </si>
  <si>
    <t>(B)</t>
  </si>
  <si>
    <t>Registration of assessed vehicle :</t>
  </si>
  <si>
    <t>Attachment
配件</t>
  </si>
  <si>
    <t>干粉灭火器（9/6公斤）（有效期）</t>
  </si>
  <si>
    <t>干粉灭火器-驾驶室（2/3公斤）（有效期）</t>
  </si>
  <si>
    <t>急救箱</t>
  </si>
  <si>
    <t>2个警示三角</t>
  </si>
  <si>
    <t>2个轮胎三角垫木</t>
  </si>
  <si>
    <t>手电</t>
  </si>
  <si>
    <t>吸油棉</t>
  </si>
  <si>
    <t>(C)</t>
  </si>
  <si>
    <t>PPE- Driver
司机个人防护</t>
  </si>
  <si>
    <t>安全帽</t>
  </si>
  <si>
    <t>安全鞋</t>
  </si>
  <si>
    <t>反光背心</t>
  </si>
  <si>
    <t>(D)</t>
  </si>
  <si>
    <t>License
车辆文件</t>
  </si>
  <si>
    <t>驾驶证</t>
  </si>
  <si>
    <t>车辆登记文件 (rigid truck/truck)</t>
  </si>
  <si>
    <t>车辆登记文件 (trailer/semi-trailer)</t>
  </si>
  <si>
    <t>保险</t>
  </si>
  <si>
    <t>行驶证</t>
  </si>
  <si>
    <t>安全提示 (紧急情况卡 TREM Card)</t>
  </si>
  <si>
    <t>驾驶员手册</t>
  </si>
  <si>
    <t>(E)</t>
  </si>
  <si>
    <r>
      <rPr>
        <sz val="10"/>
        <rFont val="Arial"/>
        <family val="2"/>
      </rPr>
      <t xml:space="preserve">If truck(tractor) &amp; trailer, </t>
    </r>
    <r>
      <rPr>
        <sz val="8"/>
        <rFont val="Arial"/>
        <family val="2"/>
      </rPr>
      <t xml:space="preserve">(A+B+C+D+E)  </t>
    </r>
  </si>
  <si>
    <t>Grand Total</t>
  </si>
  <si>
    <r>
      <rPr>
        <sz val="10"/>
        <rFont val="Arial"/>
        <family val="2"/>
      </rPr>
      <t xml:space="preserve">If rigid truck only, </t>
    </r>
    <r>
      <rPr>
        <sz val="8"/>
        <rFont val="Arial"/>
        <family val="2"/>
      </rPr>
      <t xml:space="preserve">(A+C+D+E)  </t>
    </r>
  </si>
  <si>
    <t>ASSESMENT GRID FOR PACKAGE LUB.</t>
  </si>
  <si>
    <t>该项目是对车辆及其使用安全有重要影响的技术因素，若不符合直接拒车</t>
  </si>
  <si>
    <t>暂时把该车排除出车队，直到运输商使其能够达到标准。在12个月内安排别的车辆替代不合格车辆。</t>
  </si>
  <si>
    <t>该项目是对车辆及其使用安全有促进提高作用的技术因素，2016年10月之后变为强制项。</t>
  </si>
  <si>
    <t xml:space="preserve">在推荐时间内完成车辆的修理，不合格标准不能被更改的情况，该项目是对车辆及其使用安全有促进提高作用的技术因素，2016年10月之后变为强制项。
</t>
  </si>
  <si>
    <r>
      <rPr>
        <b/>
        <sz val="10"/>
        <rFont val="Arial"/>
        <family val="2"/>
      </rPr>
      <t>Registration of assessed vehicle货车/拖车 :</t>
    </r>
  </si>
  <si>
    <t>Date:2015.04.14</t>
  </si>
  <si>
    <t>RIGID TRUCK / TRUCK</t>
  </si>
  <si>
    <t>RIGID TRUCK/TRACTOR</t>
  </si>
  <si>
    <t>Age</t>
  </si>
  <si>
    <t>0 - 5 years</t>
  </si>
  <si>
    <r>
      <rPr>
        <sz val="10"/>
        <rFont val="Arial"/>
        <family val="2"/>
      </rPr>
      <t xml:space="preserve">0 - 5 </t>
    </r>
    <r>
      <rPr>
        <sz val="10"/>
        <rFont val="宋体"/>
        <family val="3"/>
        <charset val="134"/>
      </rPr>
      <t>年</t>
    </r>
  </si>
  <si>
    <t>5-10years</t>
  </si>
  <si>
    <r>
      <rPr>
        <sz val="10"/>
        <rFont val="Arial"/>
        <family val="2"/>
      </rPr>
      <t xml:space="preserve">5-10 </t>
    </r>
    <r>
      <rPr>
        <sz val="10"/>
        <rFont val="宋体"/>
        <family val="3"/>
        <charset val="134"/>
      </rPr>
      <t>年</t>
    </r>
  </si>
  <si>
    <t xml:space="preserve">&gt; 10years                         </t>
  </si>
  <si>
    <r>
      <rPr>
        <sz val="10"/>
        <rFont val="Arial"/>
        <family val="2"/>
      </rPr>
      <t>&gt; 10</t>
    </r>
    <r>
      <rPr>
        <sz val="10"/>
        <rFont val="宋体"/>
        <family val="3"/>
        <charset val="134"/>
      </rPr>
      <t>年</t>
    </r>
    <r>
      <rPr>
        <sz val="10"/>
        <rFont val="Arial"/>
        <family val="2"/>
      </rPr>
      <t xml:space="preserve">                        </t>
    </r>
  </si>
  <si>
    <t>比功率-发动机功率/车重比率</t>
  </si>
  <si>
    <t>Ratio Engine Power/Effective GVW of the truck</t>
  </si>
  <si>
    <t>&gt; or = 13</t>
  </si>
  <si>
    <t>11&lt; or =;   ;&lt; 13</t>
  </si>
  <si>
    <t>9&lt; or =;   ;&lt; 11</t>
  </si>
  <si>
    <t>&lt; 9</t>
  </si>
  <si>
    <t>比功率-发动机功率/总车重比率
(包括车头和拖车)</t>
  </si>
  <si>
    <t>Ratio Engine Power/Effective Combined GVW 
(truck/tractor with trailer)</t>
  </si>
  <si>
    <t>&gt; or = 9</t>
  </si>
  <si>
    <t>8&lt; or =;   ;&lt; 9</t>
  </si>
  <si>
    <t>7&lt; or =;   ;&lt; 8</t>
  </si>
  <si>
    <t>&lt; 7</t>
  </si>
  <si>
    <t xml:space="preserve">超载-车辆总重量 </t>
  </si>
  <si>
    <t>Overload GVW for Truck only (see ratio G)</t>
  </si>
  <si>
    <t>without overload</t>
  </si>
  <si>
    <r>
      <rPr>
        <sz val="10"/>
        <rFont val="宋体"/>
        <family val="3"/>
        <charset val="134"/>
      </rPr>
      <t>没有超载，都给</t>
    </r>
    <r>
      <rPr>
        <sz val="10"/>
        <rFont val="Arial"/>
        <family val="2"/>
      </rPr>
      <t>3</t>
    </r>
    <r>
      <rPr>
        <sz val="10"/>
        <rFont val="宋体"/>
        <family val="3"/>
        <charset val="134"/>
      </rPr>
      <t>分</t>
    </r>
  </si>
  <si>
    <t>overload</t>
  </si>
  <si>
    <t>超载</t>
  </si>
  <si>
    <t>Tare plate (weights) and indications</t>
  </si>
  <si>
    <t>complete</t>
  </si>
  <si>
    <t>完整</t>
  </si>
  <si>
    <t>不完整</t>
  </si>
  <si>
    <t>incomplete</t>
  </si>
  <si>
    <t>Safety belt</t>
  </si>
  <si>
    <t>Three-point safety belt</t>
  </si>
  <si>
    <t>三点式安全带</t>
  </si>
  <si>
    <t>absent/ineffective</t>
  </si>
  <si>
    <t>丢失或无效</t>
  </si>
  <si>
    <t>On Board Computer</t>
  </si>
  <si>
    <t>functional</t>
  </si>
  <si>
    <r>
      <rPr>
        <sz val="8"/>
        <rFont val="宋体"/>
        <family val="3"/>
        <charset val="134"/>
      </rPr>
      <t>具备</t>
    </r>
    <r>
      <rPr>
        <sz val="8"/>
        <rFont val="Arial"/>
        <family val="2"/>
      </rPr>
      <t>OBD</t>
    </r>
    <r>
      <rPr>
        <sz val="8"/>
        <rFont val="宋体"/>
        <family val="3"/>
        <charset val="134"/>
      </rPr>
      <t>接口，保险丝盒里有无</t>
    </r>
    <r>
      <rPr>
        <sz val="8"/>
        <rFont val="Arial"/>
        <family val="2"/>
      </rPr>
      <t>16</t>
    </r>
    <r>
      <rPr>
        <sz val="8"/>
        <rFont val="宋体"/>
        <family val="3"/>
        <charset val="134"/>
      </rPr>
      <t>针接口</t>
    </r>
  </si>
  <si>
    <t>incorrect connecting</t>
  </si>
  <si>
    <t>自带GPS</t>
  </si>
  <si>
    <t>无OBD接口，无GPS</t>
  </si>
  <si>
    <t>Dashboard indicators</t>
  </si>
  <si>
    <t>correct</t>
  </si>
  <si>
    <t>正确</t>
  </si>
  <si>
    <t>Tachograph</t>
  </si>
  <si>
    <t>发挥功能</t>
  </si>
  <si>
    <t>no disc</t>
  </si>
  <si>
    <t>无表盘</t>
  </si>
  <si>
    <t>absent/defective</t>
  </si>
  <si>
    <t>丢失/有缺陷</t>
  </si>
  <si>
    <t>Windscreen wipers / wash</t>
  </si>
  <si>
    <t>effective</t>
  </si>
  <si>
    <t>有效的</t>
  </si>
  <si>
    <t>no wash</t>
  </si>
  <si>
    <t>没有清洗</t>
  </si>
  <si>
    <t>signs of wear</t>
  </si>
  <si>
    <t>有磨损现象</t>
  </si>
  <si>
    <t>Horns</t>
  </si>
  <si>
    <t>Engine start up / stop test</t>
  </si>
  <si>
    <t>does not start</t>
  </si>
  <si>
    <t>没有开始</t>
  </si>
  <si>
    <t>Engine noise</t>
  </si>
  <si>
    <t xml:space="preserve">suspicious noise </t>
  </si>
  <si>
    <t>有可疑噪音</t>
  </si>
  <si>
    <t>Diesel-powered</t>
  </si>
  <si>
    <t>diesel-powered</t>
  </si>
  <si>
    <t>柴油发动机</t>
  </si>
  <si>
    <t>不符合要求</t>
  </si>
  <si>
    <t>Steering wheel play</t>
  </si>
  <si>
    <t>less than 5°</t>
  </si>
  <si>
    <r>
      <rPr>
        <sz val="10"/>
        <rFont val="宋体"/>
        <family val="3"/>
        <charset val="134"/>
      </rPr>
      <t>小</t>
    </r>
    <r>
      <rPr>
        <sz val="10"/>
        <rFont val="Arial"/>
        <family val="2"/>
      </rPr>
      <t xml:space="preserve"> </t>
    </r>
    <r>
      <rPr>
        <sz val="10"/>
        <rFont val="宋体"/>
        <family val="3"/>
        <charset val="134"/>
      </rPr>
      <t>于</t>
    </r>
    <r>
      <rPr>
        <sz val="10"/>
        <rFont val="Arial"/>
        <family val="2"/>
      </rPr>
      <t xml:space="preserve"> 5°</t>
    </r>
  </si>
  <si>
    <t>more than 5°</t>
  </si>
  <si>
    <r>
      <rPr>
        <sz val="10"/>
        <rFont val="宋体"/>
        <family val="3"/>
        <charset val="134"/>
      </rPr>
      <t>大于</t>
    </r>
    <r>
      <rPr>
        <sz val="10"/>
        <rFont val="Arial"/>
        <family val="2"/>
      </rPr>
      <t xml:space="preserve"> 5°</t>
    </r>
  </si>
  <si>
    <t>Brake tests</t>
  </si>
  <si>
    <t>brake test results (Good=3; Bad=0)</t>
  </si>
  <si>
    <t>失效</t>
  </si>
  <si>
    <t>Parking brake</t>
  </si>
  <si>
    <t>test on a slope (truck immobile=3; moving=0)</t>
  </si>
  <si>
    <t>Headlights with covers</t>
  </si>
  <si>
    <t>operational &amp; good condition</t>
  </si>
  <si>
    <t>能够使用并且情况良好</t>
  </si>
  <si>
    <t>1 or more faulty</t>
  </si>
  <si>
    <t>有1处或更多磨损</t>
  </si>
  <si>
    <t>Indicator light with covers</t>
  </si>
  <si>
    <t>Condition of the wind screen</t>
  </si>
  <si>
    <t>good condition</t>
  </si>
  <si>
    <t>情况良好</t>
  </si>
  <si>
    <t>average visibility</t>
  </si>
  <si>
    <t>能见度为平均水平</t>
  </si>
  <si>
    <t>damaged/bad visibility</t>
  </si>
  <si>
    <t>损坏/能见度差</t>
  </si>
  <si>
    <t>Condition of the windows</t>
  </si>
  <si>
    <t>Outside mirrors</t>
  </si>
  <si>
    <t>with wide-angle mirrors</t>
  </si>
  <si>
    <t>带广角反射镜</t>
  </si>
  <si>
    <t>丢失/无效</t>
  </si>
  <si>
    <t>Front-mounted parabolic rear-view mirror</t>
  </si>
  <si>
    <t xml:space="preserve">convex glass in the passenger door's low part </t>
  </si>
  <si>
    <t>Registration plate</t>
  </si>
  <si>
    <t>not properly secured</t>
  </si>
  <si>
    <t>未被合适地保护</t>
  </si>
  <si>
    <t>absent</t>
  </si>
  <si>
    <t>丢失</t>
  </si>
  <si>
    <t>Wheel nuts</t>
  </si>
  <si>
    <t>absent insufficient tighten</t>
  </si>
  <si>
    <t>Condition of the wheel rims</t>
  </si>
  <si>
    <t>presence of cracks/damaged</t>
  </si>
  <si>
    <t>有裂痕/损坏</t>
  </si>
  <si>
    <t xml:space="preserve">FR tyres </t>
  </si>
  <si>
    <t>average</t>
  </si>
  <si>
    <t>普通</t>
  </si>
  <si>
    <t>1 or more to be replaced</t>
  </si>
  <si>
    <t>有一个或多个被更换</t>
  </si>
  <si>
    <t>The brand,type and size of FR tyres</t>
  </si>
  <si>
    <t xml:space="preserve">Tires on the same axle are of the same brand,type and size </t>
  </si>
  <si>
    <t>同轴同品牌、同尺寸、同花纹</t>
  </si>
  <si>
    <t>Tires on the same axle are not of the same brand,type and size and retread and remodeled tires are used.</t>
  </si>
  <si>
    <t>同轴不同品牌、尺寸或者花纹，使用翻新胎</t>
  </si>
  <si>
    <t>Spare wheel</t>
  </si>
  <si>
    <t>Of the same type and size as those on the trailer</t>
  </si>
  <si>
    <r>
      <rPr>
        <sz val="10"/>
        <color rgb="FFFF0000"/>
        <rFont val="宋体"/>
        <family val="3"/>
        <charset val="134"/>
      </rPr>
      <t xml:space="preserve">与挂车上的轮胎相同类型和尺寸
</t>
    </r>
    <r>
      <rPr>
        <sz val="10"/>
        <rFont val="宋体"/>
        <family val="3"/>
        <charset val="134"/>
      </rPr>
      <t>须与转向胎同型号同花纹</t>
    </r>
  </si>
  <si>
    <t>Are not of the same type and size as those on the trailer</t>
  </si>
  <si>
    <t>与挂车上的轮胎不同尺寸及类型</t>
  </si>
  <si>
    <t>FR suspension</t>
  </si>
  <si>
    <t>no greasing</t>
  </si>
  <si>
    <t>不润滑</t>
  </si>
  <si>
    <t>broken blades or missing element</t>
  </si>
  <si>
    <t>叶片破损，或部分零件丢失</t>
  </si>
  <si>
    <t>Engine oil leak</t>
  </si>
  <si>
    <t>no leak</t>
  </si>
  <si>
    <t>不泄露</t>
  </si>
  <si>
    <t>leak</t>
  </si>
  <si>
    <t>泄露</t>
  </si>
  <si>
    <t>Air leak</t>
  </si>
  <si>
    <t>Rear tyres</t>
  </si>
  <si>
    <t>The brand,type and size of rear tyres</t>
  </si>
  <si>
    <t>Rear suspension</t>
  </si>
  <si>
    <t>Condition of the chassis</t>
  </si>
  <si>
    <t>rust</t>
  </si>
  <si>
    <t>生锈</t>
  </si>
  <si>
    <t>small deformation</t>
  </si>
  <si>
    <t>小变形</t>
  </si>
  <si>
    <t>cracks/not adapted                    non-conform repair</t>
  </si>
  <si>
    <t>有裂缝/不合适                  没有按照规定修理</t>
  </si>
  <si>
    <t>Condition of axles</t>
  </si>
  <si>
    <t xml:space="preserve">cracks </t>
  </si>
  <si>
    <t>有裂缝</t>
  </si>
  <si>
    <t xml:space="preserve">Under run bumper at rear side </t>
  </si>
  <si>
    <t>Under-run protecting bars on both sides (truck)</t>
  </si>
  <si>
    <r>
      <rPr>
        <sz val="10"/>
        <rFont val="宋体"/>
        <family val="3"/>
        <charset val="134"/>
      </rPr>
      <t>情况良好
（间隙离地</t>
    </r>
    <r>
      <rPr>
        <sz val="10"/>
        <rFont val="Arial"/>
        <family val="2"/>
      </rPr>
      <t>50Cm,</t>
    </r>
    <r>
      <rPr>
        <sz val="10"/>
        <rFont val="宋体"/>
        <family val="3"/>
        <charset val="134"/>
      </rPr>
      <t>侧面</t>
    </r>
    <r>
      <rPr>
        <sz val="10"/>
        <rFont val="Arial"/>
        <family val="2"/>
      </rPr>
      <t>25Cm)</t>
    </r>
  </si>
  <si>
    <t>Brake lights complete with covers</t>
  </si>
  <si>
    <t>operational + good condition</t>
  </si>
  <si>
    <t>有一处或多处损坏</t>
  </si>
  <si>
    <t>Rear reflector</t>
  </si>
  <si>
    <t>present</t>
  </si>
  <si>
    <t>存在且有效</t>
  </si>
  <si>
    <t xml:space="preserve">Rear lights </t>
  </si>
  <si>
    <t>Direction indicators</t>
  </si>
  <si>
    <t>Exhaust system (situation - condition)</t>
  </si>
  <si>
    <t>good condition and
correctly placed</t>
  </si>
  <si>
    <t>情况良好并且被正确安装</t>
  </si>
  <si>
    <t>absent/damaged/
wrong position</t>
  </si>
  <si>
    <t>丢失/损坏/安装位置错误</t>
  </si>
  <si>
    <t>Exhaust smoke</t>
  </si>
  <si>
    <t>正确（无黑烟）</t>
  </si>
  <si>
    <t>too dense</t>
  </si>
  <si>
    <t>太稠密（有持续黑烟）</t>
  </si>
  <si>
    <t>Flame arrestor</t>
  </si>
  <si>
    <t>non effective/absent</t>
  </si>
  <si>
    <t>无效/丢失</t>
  </si>
  <si>
    <t>Cabin attachment</t>
  </si>
  <si>
    <t>to be improved</t>
  </si>
  <si>
    <t>需要完善</t>
  </si>
  <si>
    <t>not adapted</t>
  </si>
  <si>
    <t>不合适</t>
  </si>
  <si>
    <t>General condition of the cabin</t>
  </si>
  <si>
    <t>paint touch up
and bumps</t>
  </si>
  <si>
    <t>涂了油漆或有凸起部分</t>
  </si>
  <si>
    <t>damaged/deformations/
 severe rust</t>
  </si>
  <si>
    <t>损坏/变形/严重生锈</t>
  </si>
  <si>
    <t>Cabin access (3 points)</t>
  </si>
  <si>
    <t>good condition
correctly placed</t>
  </si>
  <si>
    <t>情况良好
被正确地放置</t>
  </si>
  <si>
    <t>bad fixing/to be repaired/absent</t>
  </si>
  <si>
    <t>没有固定好/需要维修/丢失</t>
  </si>
  <si>
    <t>Battery protector</t>
  </si>
  <si>
    <t>存在</t>
  </si>
  <si>
    <t>Electrical wiring insulation</t>
  </si>
  <si>
    <t>insufficient</t>
  </si>
  <si>
    <t>不充分</t>
  </si>
  <si>
    <t>Battery cut-off switch</t>
  </si>
  <si>
    <t>operational</t>
  </si>
  <si>
    <t>运作的（有效）</t>
  </si>
  <si>
    <t>faulty/incorrect equipment/absent</t>
  </si>
  <si>
    <r>
      <rPr>
        <sz val="10"/>
        <rFont val="宋体"/>
        <family val="3"/>
        <charset val="134"/>
      </rPr>
      <t>缺损</t>
    </r>
    <r>
      <rPr>
        <sz val="10"/>
        <rFont val="Arial"/>
        <family val="2"/>
      </rPr>
      <t>/</t>
    </r>
    <r>
      <rPr>
        <sz val="10"/>
        <rFont val="宋体"/>
        <family val="3"/>
        <charset val="134"/>
      </rPr>
      <t>装置错误</t>
    </r>
    <r>
      <rPr>
        <sz val="10"/>
        <rFont val="Arial"/>
        <family val="2"/>
      </rPr>
      <t>/</t>
    </r>
    <r>
      <rPr>
        <sz val="10"/>
        <rFont val="宋体"/>
        <family val="3"/>
        <charset val="134"/>
      </rPr>
      <t>丢失</t>
    </r>
    <r>
      <rPr>
        <sz val="10"/>
        <rFont val="Arial"/>
        <family val="2"/>
      </rPr>
      <t>/</t>
    </r>
    <r>
      <rPr>
        <sz val="10"/>
        <rFont val="宋体"/>
        <family val="3"/>
        <charset val="134"/>
      </rPr>
      <t>无效</t>
    </r>
  </si>
  <si>
    <t>Battery</t>
  </si>
  <si>
    <t>运作的</t>
  </si>
  <si>
    <t xml:space="preserve">faulty </t>
  </si>
  <si>
    <t>缺损</t>
  </si>
  <si>
    <t>Fuse box</t>
  </si>
  <si>
    <t>functional and
complete</t>
  </si>
  <si>
    <t>有效并且完整</t>
  </si>
  <si>
    <t>no spare</t>
  </si>
  <si>
    <t>无备用的</t>
  </si>
  <si>
    <t>fuse missing</t>
  </si>
  <si>
    <t>缺少保险丝</t>
  </si>
  <si>
    <t>Anti lock braking system</t>
  </si>
  <si>
    <t>present and
functional</t>
  </si>
  <si>
    <t>存在并且是有效的</t>
  </si>
  <si>
    <t>Endurance braking system</t>
  </si>
  <si>
    <t>Speed limitation device</t>
  </si>
  <si>
    <t xml:space="preserve">挂车或半挂车 </t>
  </si>
  <si>
    <t>TRAILER or SEMI-TRAILER (if Tractor)</t>
  </si>
  <si>
    <t>0 - 5 年</t>
  </si>
  <si>
    <t>5-10 years</t>
  </si>
  <si>
    <t>5-10年</t>
  </si>
  <si>
    <t>10-15 years</t>
  </si>
  <si>
    <t>10-15 年</t>
  </si>
  <si>
    <t>&gt; 15 years</t>
  </si>
  <si>
    <t>&gt; 15 年</t>
  </si>
  <si>
    <t>Trailer Overload - GCW (see ratio G)</t>
  </si>
  <si>
    <r>
      <rPr>
        <sz val="10"/>
        <rFont val="宋体"/>
        <family val="3"/>
        <charset val="134"/>
      </rPr>
      <t>没有超载，均给</t>
    </r>
    <r>
      <rPr>
        <sz val="10"/>
        <rFont val="Arial"/>
        <family val="2"/>
      </rPr>
      <t>3</t>
    </r>
    <r>
      <rPr>
        <sz val="10"/>
        <rFont val="宋体"/>
        <family val="3"/>
        <charset val="134"/>
      </rPr>
      <t>分</t>
    </r>
  </si>
  <si>
    <t>完整的</t>
  </si>
  <si>
    <t>absent/incomplete</t>
  </si>
  <si>
    <t>丢失/不完整</t>
  </si>
  <si>
    <t xml:space="preserve">连接系统 Coupling system </t>
  </si>
  <si>
    <t>Tractor-trailer hoses</t>
  </si>
  <si>
    <t>corrects</t>
  </si>
  <si>
    <t>正确（销及锁扣完好）</t>
  </si>
  <si>
    <t>挂车连接管 Tractor-trailer hoses</t>
  </si>
  <si>
    <t>Tractor-trailer electrical connection</t>
  </si>
  <si>
    <t>discontinuity/insufficient
protection</t>
  </si>
  <si>
    <t>中断/无充足保护措施</t>
  </si>
  <si>
    <t>没有泄露</t>
  </si>
  <si>
    <t>cracks/not adapted                                 non-conform repair</t>
  </si>
  <si>
    <t>Condition of the axles</t>
  </si>
  <si>
    <t xml:space="preserve">Under-run bumper at rear side </t>
  </si>
  <si>
    <t xml:space="preserve">Under-run protecting bars on both sides </t>
  </si>
  <si>
    <t>连接系统 -磨盘</t>
  </si>
  <si>
    <t xml:space="preserve">Coupling system </t>
  </si>
  <si>
    <t>正确（润滑良好）</t>
  </si>
  <si>
    <t>ineffective/important play</t>
  </si>
  <si>
    <t>无效</t>
  </si>
  <si>
    <t>Trailer stands</t>
  </si>
  <si>
    <t>absents/faulty</t>
  </si>
  <si>
    <t>丢失或缺损</t>
  </si>
  <si>
    <t>Rear lights complete with covers</t>
  </si>
  <si>
    <t>Indicators complete with covers</t>
  </si>
  <si>
    <t xml:space="preserve">Tyres </t>
  </si>
  <si>
    <t>有一处或多处被替换</t>
  </si>
  <si>
    <t>与挂车上的轮胎相同类型和尺寸</t>
  </si>
  <si>
    <r>
      <rPr>
        <sz val="10"/>
        <rFont val="宋体"/>
        <family val="3"/>
        <charset val="134"/>
      </rPr>
      <t>与挂车上的轮胎不同尺寸及类型
（若与牵引车共用备胎，则</t>
    </r>
    <r>
      <rPr>
        <sz val="10"/>
        <rFont val="Arial"/>
        <family val="2"/>
      </rPr>
      <t>0</t>
    </r>
    <r>
      <rPr>
        <sz val="10"/>
        <rFont val="宋体"/>
        <family val="3"/>
        <charset val="134"/>
      </rPr>
      <t>分）</t>
    </r>
  </si>
  <si>
    <t xml:space="preserve">Suspension </t>
  </si>
  <si>
    <t>not tightened enough</t>
  </si>
  <si>
    <t>拧得不够紧</t>
  </si>
  <si>
    <t>有开裂现象或损坏</t>
  </si>
  <si>
    <t>存在并且是有功能的</t>
  </si>
  <si>
    <t>附件</t>
  </si>
  <si>
    <t>ACCESSORIES</t>
  </si>
  <si>
    <t>干粉灭火器（9/6*2公斤）（有效期）</t>
  </si>
  <si>
    <t>Dry Powder fire extinguishers (9/6kg)  (validity date)</t>
  </si>
  <si>
    <t>conforms/valid</t>
  </si>
  <si>
    <t>符合规定/有效的</t>
  </si>
  <si>
    <t>one only</t>
  </si>
  <si>
    <t>absent or not conforming</t>
  </si>
  <si>
    <t>丢失 / 不符合规定</t>
  </si>
  <si>
    <t>干粉灭火器-驾驶室（3/2公斤）（有效期）</t>
  </si>
  <si>
    <t>Dry Powder fire extinguisher - cabin (2/3 Kg)  (validity date)</t>
  </si>
  <si>
    <t>First aid kit</t>
  </si>
  <si>
    <t xml:space="preserve">2 warning triangles </t>
  </si>
  <si>
    <t>2 wheel Chocks (aluminium or wood)</t>
  </si>
  <si>
    <t>present and conforms</t>
  </si>
  <si>
    <t>存在并且符合规定</t>
  </si>
  <si>
    <t>acceptable-average</t>
  </si>
  <si>
    <t>可接受-普通</t>
  </si>
  <si>
    <t>worn out/absent</t>
  </si>
  <si>
    <t>破旧/丢失</t>
  </si>
  <si>
    <t>pocket lam explosion proff</t>
  </si>
  <si>
    <t xml:space="preserve">present </t>
  </si>
  <si>
    <t>Anti pollution bag</t>
  </si>
  <si>
    <t>conforms</t>
  </si>
  <si>
    <t>符合规定</t>
  </si>
  <si>
    <t>司机劳保用品</t>
  </si>
  <si>
    <t xml:space="preserve">Driver PPE </t>
  </si>
  <si>
    <t>Helmet</t>
  </si>
  <si>
    <t>good state/conforms</t>
  </si>
  <si>
    <t>状况良好/符合规定</t>
  </si>
  <si>
    <t xml:space="preserve">absent / not conforming, bad state </t>
  </si>
  <si>
    <t>丢失 / 不符合规定，状况不佳</t>
  </si>
  <si>
    <t>Safety shoes</t>
  </si>
  <si>
    <t>Good state of gloves</t>
  </si>
  <si>
    <t>车辆文件</t>
  </si>
  <si>
    <t>VEHICLE DOCUMENTS</t>
  </si>
  <si>
    <t>Driving licence</t>
  </si>
  <si>
    <t>valid</t>
  </si>
  <si>
    <t>absent / out of date</t>
  </si>
  <si>
    <t>丢失 / 过期</t>
  </si>
  <si>
    <t>车辆登记文件 (rigid truck/truck)-营运证/年审证明/环保证明</t>
  </si>
  <si>
    <t>Registration papers (rigid truck/tractor)</t>
  </si>
  <si>
    <t>车辆登记文件 (trailer/semi-trailer)--营运证/年审证明/环保证明</t>
  </si>
  <si>
    <t>Registration papers (semi-trailer, trailer)</t>
  </si>
  <si>
    <t>Insurance certificate</t>
  </si>
  <si>
    <t xml:space="preserve">Transport authorisation </t>
  </si>
  <si>
    <t xml:space="preserve">Safety Instruction </t>
  </si>
  <si>
    <t>to be corrected</t>
  </si>
  <si>
    <t>需要改正</t>
  </si>
  <si>
    <t>absent / non acceptable</t>
  </si>
  <si>
    <t>丢失 /无法接受</t>
  </si>
  <si>
    <t>Driver's handbook</t>
  </si>
  <si>
    <t>马力换算公式</t>
  </si>
  <si>
    <t>运输类型</t>
  </si>
  <si>
    <t>单位</t>
  </si>
  <si>
    <t>Route  A</t>
  </si>
  <si>
    <t>Route B-Sea</t>
  </si>
  <si>
    <t>Route B-Railway</t>
  </si>
  <si>
    <t>Route B-Road</t>
  </si>
  <si>
    <t>货物总质量</t>
  </si>
  <si>
    <t>KG</t>
  </si>
  <si>
    <t>车头整备质量</t>
  </si>
  <si>
    <t>挂车整备质量</t>
  </si>
  <si>
    <t>箱体质量</t>
  </si>
  <si>
    <t>总质量（GCWR）</t>
  </si>
  <si>
    <t>需要马力数&gt;GCWR*7</t>
  </si>
  <si>
    <t>车头额定功率〉</t>
  </si>
  <si>
    <t>KW</t>
  </si>
  <si>
    <t>推荐车型要求</t>
  </si>
  <si>
    <t>马力要求</t>
  </si>
  <si>
    <t>车轴要求</t>
  </si>
  <si>
    <t>4*2</t>
  </si>
  <si>
    <t>6*4</t>
  </si>
  <si>
    <t>……</t>
  </si>
  <si>
    <r>
      <rPr>
        <b/>
        <sz val="16"/>
        <color indexed="8"/>
        <rFont val="Arial"/>
        <family val="2"/>
      </rPr>
      <t>ACCEPTANCE GRID - TECHNICAL INVARIANTS
TRACTORS AND RIGID TRUCKS</t>
    </r>
    <r>
      <rPr>
        <b/>
        <sz val="16"/>
        <color theme="4" tint="-0.249977111117893"/>
        <rFont val="Arial"/>
        <family val="2"/>
      </rPr>
      <t>拖车或非挂车的性能指标</t>
    </r>
  </si>
  <si>
    <r>
      <rPr>
        <sz val="10"/>
        <color indexed="8"/>
        <rFont val="Arial"/>
        <family val="2"/>
      </rPr>
      <t>Select the type of vehicle</t>
    </r>
  </si>
  <si>
    <r>
      <rPr>
        <sz val="11"/>
        <rFont val="Arial"/>
        <family val="2"/>
      </rPr>
      <t>Inspection date</t>
    </r>
    <r>
      <rPr>
        <sz val="11"/>
        <color theme="4" tint="-0.249977111117893"/>
        <rFont val="Arial"/>
        <family val="2"/>
      </rPr>
      <t>审核日期</t>
    </r>
    <r>
      <rPr>
        <sz val="11"/>
        <rFont val="Arial"/>
        <family val="2"/>
      </rPr>
      <t>：</t>
    </r>
  </si>
  <si>
    <r>
      <rPr>
        <sz val="11"/>
        <rFont val="Arial"/>
        <family val="2"/>
      </rPr>
      <t>Registration number of Tractors/Rigid Truck</t>
    </r>
    <r>
      <rPr>
        <sz val="11"/>
        <color theme="4" tint="-0.249977111117893"/>
        <rFont val="Arial"/>
        <family val="2"/>
      </rPr>
      <t xml:space="preserve"> 车辆的注册号</t>
    </r>
  </si>
  <si>
    <r>
      <rPr>
        <sz val="10"/>
        <rFont val="Arial"/>
        <family val="2"/>
      </rPr>
      <t>Tractor</t>
    </r>
  </si>
  <si>
    <r>
      <rPr>
        <sz val="11"/>
        <rFont val="Arial"/>
        <family val="2"/>
      </rPr>
      <t>Name of Inspector</t>
    </r>
    <r>
      <rPr>
        <sz val="11"/>
        <color theme="4" tint="-0.249977111117893"/>
        <rFont val="Arial"/>
        <family val="2"/>
      </rPr>
      <t>审核人签名</t>
    </r>
  </si>
  <si>
    <r>
      <rPr>
        <sz val="11"/>
        <rFont val="Arial"/>
        <family val="2"/>
      </rPr>
      <t>Type of vehicle</t>
    </r>
    <r>
      <rPr>
        <sz val="11"/>
        <color theme="4" tint="-0.249977111117893"/>
        <rFont val="Arial"/>
        <family val="2"/>
      </rPr>
      <t>车辆类型</t>
    </r>
    <r>
      <rPr>
        <sz val="11"/>
        <rFont val="Arial"/>
        <family val="2"/>
      </rPr>
      <t>:</t>
    </r>
  </si>
  <si>
    <t>Rigid truck</t>
  </si>
  <si>
    <r>
      <rPr>
        <sz val="10"/>
        <rFont val="Arial"/>
        <family val="2"/>
      </rPr>
      <t>Rigid truck</t>
    </r>
  </si>
  <si>
    <r>
      <rPr>
        <sz val="11"/>
        <rFont val="Arial"/>
        <family val="2"/>
      </rPr>
      <t>Carrier</t>
    </r>
    <r>
      <rPr>
        <sz val="11"/>
        <color theme="4" tint="-0.249977111117893"/>
        <rFont val="Arial"/>
        <family val="2"/>
      </rPr>
      <t>车牌号</t>
    </r>
    <r>
      <rPr>
        <sz val="11"/>
        <rFont val="Arial"/>
        <family val="2"/>
      </rPr>
      <t>:</t>
    </r>
  </si>
  <si>
    <t>Rigid with trailer</t>
  </si>
  <si>
    <r>
      <rPr>
        <sz val="8"/>
        <color indexed="8"/>
        <rFont val="Arial"/>
        <family val="2"/>
      </rPr>
      <t>Tech. Specs. Ref.</t>
    </r>
  </si>
  <si>
    <t>Criteria</t>
  </si>
  <si>
    <r>
      <rPr>
        <b/>
        <sz val="8"/>
        <color theme="1"/>
        <rFont val="Arial"/>
        <family val="2"/>
      </rPr>
      <t xml:space="preserve">Com-pliance </t>
    </r>
    <r>
      <rPr>
        <sz val="10"/>
        <color indexed="8"/>
        <rFont val="Arial"/>
        <family val="2"/>
      </rPr>
      <t>(Y/N)</t>
    </r>
  </si>
  <si>
    <r>
      <rPr>
        <b/>
        <sz val="10"/>
        <color indexed="8"/>
        <rFont val="Arial"/>
        <family val="2"/>
      </rPr>
      <t>Comments</t>
    </r>
    <r>
      <rPr>
        <b/>
        <sz val="10"/>
        <color theme="4" tint="-0.249977111117893"/>
        <rFont val="Arial"/>
        <family val="2"/>
      </rPr>
      <t>注释</t>
    </r>
  </si>
  <si>
    <t>TYPE类型</t>
  </si>
  <si>
    <r>
      <rPr>
        <sz val="11"/>
        <color indexed="8"/>
        <rFont val="Arial"/>
        <family val="2"/>
      </rPr>
      <t>100.10</t>
    </r>
  </si>
  <si>
    <r>
      <rPr>
        <sz val="12"/>
        <rFont val="Arial"/>
        <family val="2"/>
      </rPr>
      <t>Chassis support frame and N3-type road tractor (vehicle designed and built to transport goods having a maximum weight in excess of 12 metric tons).</t>
    </r>
    <r>
      <rPr>
        <sz val="12"/>
        <color theme="4" tint="-0.249977111117893"/>
        <rFont val="Arial"/>
        <family val="2"/>
      </rPr>
      <t>底盘支架和N3型拖车(为运输最大重量超过12公吨的货物而设计和建造的车辆)。</t>
    </r>
  </si>
  <si>
    <r>
      <rPr>
        <sz val="12"/>
        <color indexed="10"/>
        <rFont val="Arial"/>
        <family val="2"/>
      </rPr>
      <t>R</t>
    </r>
  </si>
  <si>
    <t/>
  </si>
  <si>
    <r>
      <rPr>
        <b/>
        <sz val="12"/>
        <rFont val="Arial"/>
        <family val="2"/>
      </rPr>
      <t>REGULATIONS</t>
    </r>
    <r>
      <rPr>
        <b/>
        <sz val="12"/>
        <color theme="4" tint="-0.249977111117893"/>
        <rFont val="Arial"/>
        <family val="2"/>
      </rPr>
      <t>规定</t>
    </r>
  </si>
  <si>
    <r>
      <rPr>
        <sz val="11"/>
        <color indexed="8"/>
        <rFont val="Arial"/>
        <family val="2"/>
      </rPr>
      <t>102.10</t>
    </r>
  </si>
  <si>
    <r>
      <rPr>
        <sz val="12"/>
        <rFont val="Arial"/>
        <family val="2"/>
      </rPr>
      <t>The vehicle shall be</t>
    </r>
    <r>
      <rPr>
        <sz val="12"/>
        <color theme="4" tint="-0.249977111117893"/>
        <rFont val="Arial"/>
        <family val="2"/>
      </rPr>
      <t>车辆应当:</t>
    </r>
  </si>
  <si>
    <r>
      <rPr>
        <sz val="12"/>
        <rFont val="Arial"/>
        <family val="2"/>
      </rPr>
      <t>Of a type approved for the country or countries of use</t>
    </r>
    <r>
      <rPr>
        <sz val="12"/>
        <color theme="3" tint="0.39994506668294322"/>
        <rFont val="Arial"/>
        <family val="2"/>
      </rPr>
      <t>.</t>
    </r>
    <r>
      <rPr>
        <sz val="12"/>
        <color theme="4" tint="-0.249977111117893"/>
        <rFont val="Arial"/>
        <family val="2"/>
      </rPr>
      <t>车辆类型经使用国家批准</t>
    </r>
  </si>
  <si>
    <r>
      <rPr>
        <sz val="11"/>
        <color indexed="8"/>
        <rFont val="Arial"/>
        <family val="2"/>
      </rPr>
      <t>102.20</t>
    </r>
  </si>
  <si>
    <r>
      <rPr>
        <sz val="12"/>
        <rFont val="Arial"/>
        <family val="2"/>
      </rPr>
      <t xml:space="preserve"> Initially accepted and released to service in accordance with the regulations applicable in the country or countries where it is to be used. </t>
    </r>
    <r>
      <rPr>
        <sz val="12"/>
        <color theme="4" tint="-0.249977111117893"/>
        <rFont val="Arial"/>
        <family val="2"/>
      </rPr>
      <t>根据其将被使用的国家实行的规章接受并可以提供服务。</t>
    </r>
    <r>
      <rPr>
        <sz val="12"/>
        <rFont val="Arial"/>
        <family val="2"/>
      </rPr>
      <t xml:space="preserve">
</t>
    </r>
  </si>
  <si>
    <t>GB 7258-2012 《机动车运行安全技术条件》</t>
  </si>
  <si>
    <r>
      <rPr>
        <b/>
        <sz val="12"/>
        <rFont val="Arial"/>
        <family val="2"/>
      </rPr>
      <t xml:space="preserve">WEIGHT AND SIZES </t>
    </r>
    <r>
      <rPr>
        <b/>
        <sz val="12"/>
        <color theme="4" tint="-0.249977111117893"/>
        <rFont val="Arial"/>
        <family val="2"/>
      </rPr>
      <t>重量和尺寸</t>
    </r>
  </si>
  <si>
    <r>
      <rPr>
        <sz val="11"/>
        <color indexed="8"/>
        <rFont val="Arial"/>
        <family val="2"/>
      </rPr>
      <t>104.10</t>
    </r>
  </si>
  <si>
    <r>
      <rPr>
        <sz val="12"/>
        <rFont val="Arial"/>
        <family val="2"/>
      </rPr>
      <t xml:space="preserve">The gross combined weight rating (GCWR) shown on the registration certificate shall be that of the country of registration. This total gross combined weight rating must not be exceeded. </t>
    </r>
    <r>
      <rPr>
        <sz val="12"/>
        <color theme="4" tint="-0.249977111117893"/>
        <rFont val="Arial"/>
        <family val="2"/>
      </rPr>
      <t>登记证上显示的综合额定总重(GCWR)应当符合登记国家规定。综合额定总重不能超过规定。</t>
    </r>
  </si>
  <si>
    <r>
      <rPr>
        <sz val="11"/>
        <color indexed="8"/>
        <rFont val="Arial"/>
        <family val="2"/>
      </rPr>
      <t>104.30</t>
    </r>
  </si>
  <si>
    <r>
      <rPr>
        <sz val="12"/>
        <rFont val="Arial"/>
        <family val="2"/>
      </rPr>
      <t xml:space="preserve">However, depending on the type of vehicle, the GCWR shall not exceed: </t>
    </r>
    <r>
      <rPr>
        <sz val="12"/>
        <color theme="3"/>
        <rFont val="Arial"/>
        <family val="2"/>
      </rPr>
      <t>无论如何，</t>
    </r>
    <r>
      <rPr>
        <sz val="12"/>
        <color theme="4" tint="-0.249977111117893"/>
        <rFont val="Arial"/>
        <family val="2"/>
      </rPr>
      <t>根据车辆类型，GCWR不应当超过：</t>
    </r>
  </si>
  <si>
    <r>
      <rPr>
        <sz val="12"/>
        <rFont val="Arial"/>
        <family val="2"/>
      </rPr>
      <t>- 49 metric tons for 4X2 and 4X4 vehicles</t>
    </r>
    <r>
      <rPr>
        <sz val="12"/>
        <color theme="4" tint="-0.249977111117893"/>
        <rFont val="Arial"/>
        <family val="2"/>
      </rPr>
      <t>对于4X2和4X4车辆：49公吨</t>
    </r>
  </si>
  <si>
    <r>
      <rPr>
        <sz val="12"/>
        <color indexed="51"/>
        <rFont val="Arial"/>
        <family val="2"/>
      </rPr>
      <t>O</t>
    </r>
  </si>
  <si>
    <r>
      <rPr>
        <sz val="11"/>
        <rFont val="Arial"/>
        <family val="2"/>
      </rPr>
      <t>104.30.1</t>
    </r>
  </si>
  <si>
    <r>
      <rPr>
        <sz val="12"/>
        <rFont val="Arial"/>
        <family val="2"/>
      </rPr>
      <t>- 59 metric tons for 6X4, 6X6, 8X4 and 8X8 vehicles</t>
    </r>
    <r>
      <rPr>
        <sz val="12"/>
        <color theme="4" tint="-0.249977111117893"/>
        <rFont val="Arial"/>
        <family val="2"/>
      </rPr>
      <t>对于6X4, 6X6, 8X4和8X8车辆 ：59公吨</t>
    </r>
  </si>
  <si>
    <r>
      <rPr>
        <sz val="11"/>
        <color indexed="8"/>
        <rFont val="Arial"/>
        <family val="2"/>
      </rPr>
      <t>104.40</t>
    </r>
  </si>
  <si>
    <r>
      <rPr>
        <sz val="12"/>
        <rFont val="Arial"/>
        <family val="2"/>
      </rPr>
      <t xml:space="preserve">The size of the tractor (width, length, area) will comply with the regulatory requirements of the country of registration. </t>
    </r>
    <r>
      <rPr>
        <sz val="12"/>
        <color theme="4" tint="-0.249977111117893"/>
        <rFont val="Arial"/>
        <family val="2"/>
      </rPr>
      <t>拖车的尺寸（宽度，长度，面积）将符合注册国家的管理要求。</t>
    </r>
  </si>
  <si>
    <t>GB 1589-2004 道路车辆外廓尺寸、轴荷及质量限值</t>
  </si>
  <si>
    <r>
      <rPr>
        <b/>
        <sz val="12"/>
        <rFont val="Arial"/>
        <family val="2"/>
      </rPr>
      <t xml:space="preserve">IDENTIFICATION AND MARKING </t>
    </r>
    <r>
      <rPr>
        <b/>
        <sz val="12"/>
        <color theme="4" tint="-0.249977111117893"/>
        <rFont val="Arial"/>
        <family val="2"/>
      </rPr>
      <t>识别和标志</t>
    </r>
  </si>
  <si>
    <r>
      <rPr>
        <sz val="11"/>
        <rFont val="Arial"/>
        <family val="2"/>
      </rPr>
      <t>106.10</t>
    </r>
  </si>
  <si>
    <r>
      <rPr>
        <sz val="12"/>
        <rFont val="Arial"/>
        <family val="2"/>
      </rPr>
      <t>The</t>
    </r>
    <r>
      <rPr>
        <b/>
        <sz val="12"/>
        <rFont val="Arial"/>
        <family val="2"/>
      </rPr>
      <t xml:space="preserve"> type and serial number</t>
    </r>
    <r>
      <rPr>
        <sz val="12"/>
        <rFont val="Arial"/>
        <family val="2"/>
      </rPr>
      <t xml:space="preserve"> of the vehicle are to be </t>
    </r>
    <r>
      <rPr>
        <b/>
        <sz val="12"/>
        <rFont val="Arial"/>
        <family val="2"/>
      </rPr>
      <t>cold stamped</t>
    </r>
    <r>
      <rPr>
        <sz val="12"/>
        <rFont val="Arial"/>
        <family val="2"/>
      </rPr>
      <t xml:space="preserve"> onto a side rail on the front right side of the chassis or onto a fixed part of the chassis by the manufacturer.  This information must be legible. </t>
    </r>
    <r>
      <rPr>
        <sz val="12"/>
        <color theme="4" tint="-0.249977111117893"/>
        <rFont val="Arial"/>
        <family val="2"/>
      </rPr>
      <t>车辆的类型和序列号由制造商冷印在底盘的右前侧的侧板或底盘的固定部分。这些信息必须清晰。</t>
    </r>
  </si>
  <si>
    <r>
      <rPr>
        <sz val="11"/>
        <rFont val="Arial"/>
        <family val="2"/>
      </rPr>
      <t>106.30.1</t>
    </r>
  </si>
  <si>
    <r>
      <rPr>
        <sz val="12"/>
        <rFont val="Arial"/>
        <family val="2"/>
      </rPr>
      <t>A plaque is to be glued or secured on the cabin showing the following information:</t>
    </r>
    <r>
      <rPr>
        <sz val="12"/>
        <color theme="4" tint="-0.249977111117893"/>
        <rFont val="Arial"/>
        <family val="2"/>
      </rPr>
      <t>有一块紧附在驾驶舱内的铭牌显示了下列信息：</t>
    </r>
  </si>
  <si>
    <r>
      <rPr>
        <sz val="12"/>
        <rFont val="Arial"/>
        <family val="2"/>
      </rPr>
      <t>Empty weight (EW).</t>
    </r>
    <r>
      <rPr>
        <sz val="12"/>
        <color theme="4" tint="-0.249977111117893"/>
        <rFont val="Arial"/>
        <family val="2"/>
      </rPr>
      <t>净重</t>
    </r>
  </si>
  <si>
    <r>
      <rPr>
        <sz val="11"/>
        <rFont val="Arial"/>
        <family val="2"/>
      </rPr>
      <t>106.30.2</t>
    </r>
  </si>
  <si>
    <r>
      <rPr>
        <sz val="12"/>
        <rFont val="Arial"/>
        <family val="2"/>
      </rPr>
      <t>Gross weight (GW).</t>
    </r>
    <r>
      <rPr>
        <sz val="12"/>
        <color theme="4" tint="-0.249977111117893"/>
        <rFont val="Arial"/>
        <family val="2"/>
      </rPr>
      <t>毛重</t>
    </r>
  </si>
  <si>
    <r>
      <rPr>
        <sz val="11"/>
        <rFont val="Arial"/>
        <family val="2"/>
      </rPr>
      <t>106.30.3</t>
    </r>
  </si>
  <si>
    <r>
      <rPr>
        <sz val="12"/>
        <rFont val="Arial"/>
        <family val="2"/>
      </rPr>
      <t>Gross combined weight rating (GCWR).</t>
    </r>
    <r>
      <rPr>
        <sz val="12"/>
        <color theme="4" tint="-0.249977111117893"/>
        <rFont val="Arial"/>
        <family val="2"/>
      </rPr>
      <t>综合额定总重</t>
    </r>
  </si>
  <si>
    <r>
      <rPr>
        <sz val="12"/>
        <rFont val="Arial"/>
        <family val="2"/>
      </rPr>
      <t>Year of manufacture</t>
    </r>
    <r>
      <rPr>
        <sz val="12"/>
        <color theme="4" tint="-0.249977111117893"/>
        <rFont val="Arial"/>
        <family val="2"/>
      </rPr>
      <t>制造年份</t>
    </r>
  </si>
  <si>
    <r>
      <rPr>
        <b/>
        <sz val="12"/>
        <rFont val="Arial"/>
        <family val="2"/>
      </rPr>
      <t>OBC (On-board computer)</t>
    </r>
    <r>
      <rPr>
        <b/>
        <sz val="12"/>
        <color theme="4" tint="-0.249977111117893"/>
        <rFont val="Arial"/>
        <family val="2"/>
      </rPr>
      <t>OBC（车载电脑）</t>
    </r>
  </si>
  <si>
    <r>
      <rPr>
        <sz val="11"/>
        <rFont val="Arial"/>
        <family val="2"/>
      </rPr>
      <t>112.10</t>
    </r>
  </si>
  <si>
    <r>
      <rPr>
        <sz val="12"/>
        <rFont val="Arial"/>
        <family val="2"/>
      </rPr>
      <t>The vehicle shall be fitted with an OBC in accordance with Total requirements.</t>
    </r>
    <r>
      <rPr>
        <sz val="12"/>
        <color theme="4" tint="-0.249977111117893"/>
        <rFont val="Arial"/>
        <family val="2"/>
      </rPr>
      <t>车辆应该根据道达尔要求配备OBC。</t>
    </r>
  </si>
  <si>
    <r>
      <rPr>
        <b/>
        <sz val="12"/>
        <rFont val="Arial"/>
        <family val="2"/>
      </rPr>
      <t>HAZARDOUS MATERIALS SIGNAGE</t>
    </r>
    <r>
      <rPr>
        <b/>
        <sz val="12"/>
        <color theme="4" tint="-0.249977111117893"/>
        <rFont val="Arial"/>
        <family val="2"/>
      </rPr>
      <t>危险品警示标志</t>
    </r>
  </si>
  <si>
    <r>
      <rPr>
        <sz val="11"/>
        <rFont val="Arial"/>
        <family val="2"/>
      </rPr>
      <t>118.10</t>
    </r>
  </si>
  <si>
    <r>
      <rPr>
        <sz val="12"/>
        <rFont val="Arial"/>
        <family val="2"/>
      </rPr>
      <t xml:space="preserve">Unless different regulations apply, the vehicle shall be marked in accordance with ADR regulations. </t>
    </r>
    <r>
      <rPr>
        <sz val="12"/>
        <color theme="4" tint="-0.249977111117893"/>
        <rFont val="Arial"/>
        <family val="2"/>
      </rPr>
      <t>除非应用了不同的法规，车辆应该根据ADR条例被标记。</t>
    </r>
  </si>
  <si>
    <t>GB 13392-2005 道路运输危险货物车辆标志</t>
  </si>
  <si>
    <r>
      <rPr>
        <b/>
        <sz val="12"/>
        <rFont val="Arial"/>
        <family val="2"/>
      </rPr>
      <t>CHASSIS</t>
    </r>
    <r>
      <rPr>
        <b/>
        <sz val="12"/>
        <color theme="4" tint="-0.249977111117893"/>
        <rFont val="Arial"/>
        <family val="2"/>
      </rPr>
      <t>底盘</t>
    </r>
  </si>
  <si>
    <r>
      <rPr>
        <sz val="11"/>
        <rFont val="Arial"/>
        <family val="2"/>
      </rPr>
      <t>120.10</t>
    </r>
  </si>
  <si>
    <r>
      <rPr>
        <sz val="12"/>
        <rFont val="Arial"/>
        <family val="2"/>
      </rPr>
      <t xml:space="preserve">The chassis shall be of frame type with side rails and reinforced cross members for use in severe conditions.
A single chassis may be used if traffic conditions permit and the affiliate has formally agreed. </t>
    </r>
    <r>
      <rPr>
        <sz val="12"/>
        <color theme="4" tint="-0.249977111117893"/>
        <rFont val="Arial"/>
        <family val="2"/>
      </rPr>
      <t xml:space="preserve">底盘应配备侧板并且加强车架横梁以保证严峻条件下的使用。    如果交通情况允许并且分公司已经正式同意，则可以使用平板车。 </t>
    </r>
    <r>
      <rPr>
        <sz val="12"/>
        <rFont val="Arial"/>
        <family val="2"/>
      </rPr>
      <t xml:space="preserve">
</t>
    </r>
  </si>
  <si>
    <t>指如果需要行驶在极为严苛的道路时，比如崎岖山路、沼泽、沙漠等环境时，车辆底盘需要使用斜拉筋加强底盘</t>
  </si>
  <si>
    <r>
      <rPr>
        <b/>
        <sz val="12"/>
        <rFont val="Arial"/>
        <family val="2"/>
      </rPr>
      <t>DRIVE TRAIN</t>
    </r>
    <r>
      <rPr>
        <b/>
        <sz val="12"/>
        <color theme="4" tint="-0.249977111117893"/>
        <rFont val="Arial"/>
        <family val="2"/>
      </rPr>
      <t>驱动设备</t>
    </r>
  </si>
  <si>
    <r>
      <rPr>
        <sz val="11"/>
        <rFont val="Arial"/>
        <family val="2"/>
      </rPr>
      <t>122.10</t>
    </r>
  </si>
  <si>
    <r>
      <rPr>
        <sz val="12"/>
        <rFont val="Arial"/>
        <family val="2"/>
      </rPr>
      <t>The engine shall be diesel-powered.</t>
    </r>
    <r>
      <rPr>
        <sz val="12"/>
        <color theme="4" tint="-0.249977111117893"/>
        <rFont val="Arial"/>
        <family val="2"/>
      </rPr>
      <t>发动机应该是柴油驱动的。</t>
    </r>
  </si>
  <si>
    <r>
      <rPr>
        <sz val="11"/>
        <rFont val="Arial"/>
        <family val="2"/>
      </rPr>
      <t>122.10.1</t>
    </r>
  </si>
  <si>
    <r>
      <rPr>
        <sz val="12"/>
        <rFont val="Arial"/>
        <family val="2"/>
      </rPr>
      <t xml:space="preserve">The engines propelling the vehicles shall be equipped and located such as to avoid any danger to the load caused by heating or ignition. </t>
    </r>
    <r>
      <rPr>
        <sz val="12"/>
        <color theme="4" tint="-0.249977111117893"/>
        <rFont val="Arial"/>
        <family val="2"/>
      </rPr>
      <t>驱动车辆的发动机的装配及位置应避免因发热或点火导致的对货物的危害。</t>
    </r>
  </si>
  <si>
    <r>
      <rPr>
        <sz val="11"/>
        <rFont val="Arial"/>
        <family val="2"/>
      </rPr>
      <t>122.10.2</t>
    </r>
  </si>
  <si>
    <r>
      <rPr>
        <sz val="12"/>
        <rFont val="Arial"/>
        <family val="2"/>
      </rPr>
      <t>The engine shall comply, as a minimum, with the EURO 2 standard.</t>
    </r>
    <r>
      <rPr>
        <sz val="12"/>
        <color theme="4" tint="-0.249977111117893"/>
        <rFont val="Arial"/>
        <family val="2"/>
      </rPr>
      <t>发动机应该至少符合EURO 2标准。</t>
    </r>
  </si>
  <si>
    <r>
      <rPr>
        <sz val="11"/>
        <rFont val="Arial"/>
        <family val="2"/>
      </rPr>
      <t>122.40</t>
    </r>
  </si>
  <si>
    <r>
      <rPr>
        <sz val="12"/>
        <rFont val="Arial"/>
        <family val="2"/>
      </rPr>
      <t xml:space="preserve">The minimum engine power must be adapted to the GCWR and not lower than the minimum power ratings listed in the following tables. </t>
    </r>
    <r>
      <rPr>
        <sz val="12"/>
        <color theme="4" tint="-0.249977111117893"/>
        <rFont val="Arial"/>
        <family val="2"/>
      </rPr>
      <t>发动机最小功率必须适合GCWR，并且不低于下表中列出的最小功率。</t>
    </r>
  </si>
  <si>
    <r>
      <rPr>
        <b/>
        <sz val="10"/>
        <rFont val="Arial"/>
        <family val="2"/>
      </rPr>
      <t xml:space="preserve">Tractors or Rigid Trucks with Trailers </t>
    </r>
    <r>
      <rPr>
        <b/>
        <sz val="10"/>
        <color theme="4" tint="-0.249977111117893"/>
        <rFont val="Arial"/>
        <family val="2"/>
      </rPr>
      <t>拖车或大型挂车</t>
    </r>
    <r>
      <rPr>
        <b/>
        <sz val="10"/>
        <rFont val="Arial"/>
        <family val="2"/>
      </rPr>
      <t xml:space="preserve">
</t>
    </r>
    <r>
      <rPr>
        <sz val="10"/>
        <rFont val="Arial"/>
        <family val="2"/>
      </rPr>
      <t xml:space="preserve">Axles              Max. GCWR       Min. power
 4X2                     44 T                       330 hp                                   6X4, 6X6              60 T                      380 hp                                                
</t>
    </r>
  </si>
  <si>
    <r>
      <rPr>
        <b/>
        <sz val="10"/>
        <rFont val="Arial"/>
        <family val="2"/>
      </rPr>
      <t xml:space="preserve">Rigid Trucks                                                          </t>
    </r>
    <r>
      <rPr>
        <b/>
        <sz val="10"/>
        <color theme="4" tint="-0.249977111117893"/>
        <rFont val="宋体"/>
        <family val="3"/>
        <charset val="134"/>
      </rPr>
      <t>大型</t>
    </r>
    <r>
      <rPr>
        <b/>
        <sz val="10"/>
        <color theme="4" tint="-0.249977111117893"/>
        <rFont val="Arial"/>
        <family val="2"/>
      </rPr>
      <t xml:space="preserve"> 
</t>
    </r>
    <r>
      <rPr>
        <sz val="10"/>
        <rFont val="Arial"/>
        <family val="2"/>
      </rPr>
      <t xml:space="preserve">Axles               Max. GW       Min. power                                    4X2                   16T                   240 hp                                               4X2                     21T                  280 hp                                     6X4, 6X6          32T                  330 hp                                   
8X4, 8X8         38T                  380 hp                                   </t>
    </r>
  </si>
  <si>
    <r>
      <rPr>
        <sz val="11"/>
        <rFont val="Arial"/>
        <family val="2"/>
      </rPr>
      <t>122.50.1</t>
    </r>
  </si>
  <si>
    <r>
      <rPr>
        <sz val="12"/>
        <color indexed="8"/>
        <rFont val="Arial"/>
        <family val="2"/>
      </rPr>
      <t xml:space="preserve">Exhaust system                      </t>
    </r>
    <r>
      <rPr>
        <sz val="12"/>
        <color theme="4" tint="-0.249977111117893"/>
        <rFont val="Arial"/>
        <family val="2"/>
      </rPr>
      <t>排气系统</t>
    </r>
  </si>
  <si>
    <r>
      <rPr>
        <sz val="12"/>
        <rFont val="Arial"/>
        <family val="2"/>
      </rPr>
      <t xml:space="preserve">The exhaust system (including the exhaust pipes) must be directed or protected such as to avoid endangering the load through heating or ignition. </t>
    </r>
    <r>
      <rPr>
        <sz val="12"/>
        <color theme="4" tint="-0.249977111117893"/>
        <rFont val="Arial"/>
        <family val="2"/>
      </rPr>
      <t>排气系统（包括排气管）必须被保护，以此来避免由于散热或点火引起的对货物的危险。</t>
    </r>
  </si>
  <si>
    <r>
      <rPr>
        <sz val="11"/>
        <rFont val="Arial"/>
        <family val="2"/>
      </rPr>
      <t>122.50.3</t>
    </r>
  </si>
  <si>
    <r>
      <rPr>
        <sz val="12"/>
        <rFont val="Arial"/>
        <family val="2"/>
      </rPr>
      <t xml:space="preserve">It must be protected from any projections in case of overflow when loading. </t>
    </r>
    <r>
      <rPr>
        <sz val="12"/>
        <color theme="3"/>
        <rFont val="Arial"/>
        <family val="2"/>
      </rPr>
      <t>它必须被保护避免在装货发生溢流时的任何情况</t>
    </r>
  </si>
  <si>
    <r>
      <rPr>
        <sz val="11"/>
        <rFont val="Arial"/>
        <family val="2"/>
      </rPr>
      <t>122.50.4</t>
    </r>
  </si>
  <si>
    <r>
      <rPr>
        <sz val="12"/>
        <rFont val="Arial"/>
        <family val="2"/>
      </rPr>
      <t>It shall be designed to prevent any risk of sparks.</t>
    </r>
    <r>
      <rPr>
        <sz val="12"/>
        <color theme="4" tint="-0.249977111117893"/>
        <rFont val="Arial"/>
        <family val="2"/>
      </rPr>
      <t>它必须被设计成能防范任何火花的风险。</t>
    </r>
  </si>
  <si>
    <r>
      <rPr>
        <sz val="10"/>
        <rFont val="Arial"/>
        <family val="2"/>
      </rPr>
      <t>Not avaiable for lubricants</t>
    </r>
    <r>
      <rPr>
        <sz val="10"/>
        <color indexed="8"/>
        <rFont val="宋体"/>
        <family val="3"/>
        <charset val="134"/>
      </rPr>
      <t>不适用润滑油运输</t>
    </r>
  </si>
  <si>
    <r>
      <rPr>
        <b/>
        <sz val="12"/>
        <rFont val="Arial"/>
        <family val="2"/>
      </rPr>
      <t>AXLES</t>
    </r>
    <r>
      <rPr>
        <b/>
        <sz val="12"/>
        <color theme="4" tint="-0.249977111117893"/>
        <rFont val="Arial"/>
        <family val="2"/>
      </rPr>
      <t>轴</t>
    </r>
  </si>
  <si>
    <r>
      <rPr>
        <sz val="11"/>
        <color indexed="8"/>
        <rFont val="Arial"/>
        <family val="2"/>
      </rPr>
      <t>124.10</t>
    </r>
  </si>
  <si>
    <r>
      <rPr>
        <sz val="12"/>
        <rFont val="Arial"/>
        <family val="2"/>
      </rPr>
      <t xml:space="preserve">These shall meet the regulatory requirements of the country of registration, especially as regards the maximum permissible load. </t>
    </r>
    <r>
      <rPr>
        <sz val="12"/>
        <color theme="4" tint="-0.249977111117893"/>
        <rFont val="Arial"/>
        <family val="2"/>
      </rPr>
      <t>这些应当满足登记国的法规要求，特别是要符合最大容许负载。</t>
    </r>
  </si>
  <si>
    <t>详见附件2《道路车辆外廓尺寸、轴荷及质量限值》</t>
  </si>
  <si>
    <r>
      <rPr>
        <b/>
        <sz val="12"/>
        <rFont val="Arial"/>
        <family val="2"/>
      </rPr>
      <t>WHEELS AND TIRES</t>
    </r>
    <r>
      <rPr>
        <b/>
        <sz val="12"/>
        <color theme="4" tint="-0.249977111117893"/>
        <rFont val="Arial"/>
        <family val="2"/>
      </rPr>
      <t>车轮和车胎</t>
    </r>
  </si>
  <si>
    <r>
      <rPr>
        <sz val="11"/>
        <color indexed="8"/>
        <rFont val="Arial"/>
        <family val="2"/>
      </rPr>
      <t>128.10</t>
    </r>
  </si>
  <si>
    <r>
      <rPr>
        <sz val="12"/>
        <rFont val="Arial"/>
        <family val="2"/>
      </rPr>
      <t xml:space="preserve">Tires with a radial structure and profile adapted to difficult driving conditions. Tires on the same axle shall be of the same brand, type and size. </t>
    </r>
    <r>
      <rPr>
        <sz val="12"/>
        <color theme="3"/>
        <rFont val="Arial"/>
        <family val="2"/>
      </rPr>
      <t>轮胎径向结构和轮廓要适合困难的驾驶环境。在同一轴上的轮胎应该为相同的品牌、类型和大小。</t>
    </r>
  </si>
  <si>
    <r>
      <rPr>
        <sz val="12"/>
        <rFont val="Arial"/>
        <family val="2"/>
      </rPr>
      <t xml:space="preserve">Retread and remodeled tires are prohibited.     </t>
    </r>
    <r>
      <rPr>
        <sz val="12"/>
        <color rgb="FFFF0000"/>
        <rFont val="Arial"/>
        <family val="2"/>
      </rPr>
      <t xml:space="preserve">   </t>
    </r>
    <r>
      <rPr>
        <sz val="12"/>
        <color theme="3"/>
        <rFont val="Arial"/>
        <family val="2"/>
      </rPr>
      <t>经过翻新和改造的轮胎是被禁止的。</t>
    </r>
  </si>
  <si>
    <r>
      <rPr>
        <sz val="11"/>
        <color indexed="8"/>
        <rFont val="Arial"/>
        <family val="2"/>
      </rPr>
      <t>128.20</t>
    </r>
  </si>
  <si>
    <r>
      <rPr>
        <sz val="12"/>
        <rFont val="Arial"/>
        <family val="2"/>
      </rPr>
      <t xml:space="preserve">A spare wheel fitted with a tire of the same type and size as those on the tractor. </t>
    </r>
    <r>
      <rPr>
        <sz val="12"/>
        <color theme="4" tint="-0.249977111117893"/>
        <rFont val="Arial"/>
        <family val="2"/>
      </rPr>
      <t>备用轮胎具有与拖车上的轮胎相同的类型和尺寸。</t>
    </r>
  </si>
  <si>
    <r>
      <rPr>
        <b/>
        <sz val="12"/>
        <rFont val="Arial"/>
        <family val="2"/>
      </rPr>
      <t>BRAKING SYSTEM</t>
    </r>
    <r>
      <rPr>
        <b/>
        <sz val="12"/>
        <color theme="4" tint="-0.249977111117893"/>
        <rFont val="Arial"/>
        <family val="2"/>
      </rPr>
      <t>制动系统</t>
    </r>
  </si>
  <si>
    <r>
      <rPr>
        <sz val="12"/>
        <rFont val="Arial"/>
        <family val="2"/>
      </rPr>
      <t>Braking devices shall be pneumatic with double independent control circuits.</t>
    </r>
    <r>
      <rPr>
        <sz val="12"/>
        <color theme="4" tint="-0.249977111117893"/>
        <rFont val="Arial"/>
        <family val="2"/>
      </rPr>
      <t>制动装置应该是双回路气压制动</t>
    </r>
    <r>
      <rPr>
        <sz val="12"/>
        <rFont val="Arial"/>
        <family val="2"/>
      </rPr>
      <t>。</t>
    </r>
  </si>
  <si>
    <r>
      <rPr>
        <sz val="12"/>
        <rFont val="Arial"/>
        <family val="2"/>
      </rPr>
      <t>The rear axles shall be fitted with spring-brake actuators.</t>
    </r>
    <r>
      <rPr>
        <sz val="12"/>
        <color theme="4" tint="-0.249977111117893"/>
        <rFont val="Arial"/>
        <family val="2"/>
      </rPr>
      <t>后轴应装有弹簧制动器。</t>
    </r>
  </si>
  <si>
    <r>
      <rPr>
        <sz val="11"/>
        <color indexed="8"/>
        <rFont val="Arial"/>
        <family val="2"/>
      </rPr>
      <t>132.10</t>
    </r>
  </si>
  <si>
    <r>
      <rPr>
        <sz val="12"/>
        <rFont val="Arial"/>
        <family val="2"/>
      </rPr>
      <t>The vehicle shall have an Anti-lock Braking system (ABS).</t>
    </r>
    <r>
      <rPr>
        <sz val="12"/>
        <color theme="4" tint="-0.249977111117893"/>
        <rFont val="Arial"/>
        <family val="2"/>
      </rPr>
      <t>车辆应该配备防抱死制动系统（ABS）。</t>
    </r>
  </si>
  <si>
    <r>
      <rPr>
        <b/>
        <sz val="12"/>
        <rFont val="Arial"/>
        <family val="2"/>
      </rPr>
      <t>COMPRESSED AIR TANKS</t>
    </r>
    <r>
      <rPr>
        <b/>
        <sz val="12"/>
        <color theme="4" tint="-0.249977111117893"/>
        <rFont val="Arial"/>
        <family val="2"/>
      </rPr>
      <t>压缩气罐</t>
    </r>
  </si>
  <si>
    <r>
      <rPr>
        <sz val="11"/>
        <color indexed="8"/>
        <rFont val="Arial"/>
        <family val="2"/>
      </rPr>
      <t>134.10</t>
    </r>
  </si>
  <si>
    <r>
      <rPr>
        <sz val="12"/>
        <rFont val="Arial"/>
        <family val="2"/>
      </rPr>
      <t xml:space="preserve">The vehicle shall have at least two independent air tanks (one for each braking circuit). </t>
    </r>
    <r>
      <rPr>
        <sz val="12"/>
        <color theme="4" tint="-0.249977111117893"/>
        <rFont val="Arial"/>
        <family val="2"/>
      </rPr>
      <t>车辆应该配备至少两个独立的气罐（每个制动回路一个）</t>
    </r>
  </si>
  <si>
    <r>
      <rPr>
        <b/>
        <sz val="8"/>
        <color indexed="8"/>
        <rFont val="Arial"/>
        <family val="2"/>
      </rPr>
      <t>Tech. Specs. Ref.</t>
    </r>
  </si>
  <si>
    <r>
      <rPr>
        <b/>
        <sz val="10"/>
        <color indexed="8"/>
        <rFont val="Arial"/>
        <family val="2"/>
      </rPr>
      <t>Comments</t>
    </r>
  </si>
  <si>
    <r>
      <rPr>
        <b/>
        <sz val="12"/>
        <rFont val="Arial"/>
        <family val="2"/>
      </rPr>
      <t>ELECTRICAL EQUIPMENT</t>
    </r>
    <r>
      <rPr>
        <b/>
        <sz val="12"/>
        <color theme="4" tint="-0.249977111117893"/>
        <rFont val="Arial"/>
        <family val="2"/>
      </rPr>
      <t>电气设备</t>
    </r>
  </si>
  <si>
    <r>
      <rPr>
        <sz val="11"/>
        <rFont val="Arial"/>
        <family val="2"/>
      </rPr>
      <t>140.10</t>
    </r>
  </si>
  <si>
    <r>
      <rPr>
        <sz val="12"/>
        <rFont val="Arial"/>
        <family val="2"/>
      </rPr>
      <t xml:space="preserve">The electrical installation shall be designed to induce neither ignition, nor short-circuit under normal conditions of use of the vehicle. </t>
    </r>
    <r>
      <rPr>
        <sz val="12"/>
        <color theme="4" tint="-0.249977111117893"/>
        <rFont val="Arial"/>
        <family val="2"/>
      </rPr>
      <t>电气装置应设计在车辆正常情况下应不会产生打火或短路。</t>
    </r>
  </si>
  <si>
    <r>
      <rPr>
        <sz val="11"/>
        <rFont val="Arial"/>
        <family val="2"/>
      </rPr>
      <t>140.30.1</t>
    </r>
  </si>
  <si>
    <r>
      <rPr>
        <sz val="12"/>
        <rFont val="Arial"/>
        <family val="2"/>
      </rPr>
      <t xml:space="preserve">An electrical circuit breaker shall be fitted as close to the battery as possible. When a single-pole switch is used, it must be placed on the power wire and not on the ground wire. </t>
    </r>
    <r>
      <rPr>
        <sz val="12"/>
        <color theme="4" tint="-0.249977111117893"/>
        <rFont val="Arial"/>
        <family val="2"/>
      </rPr>
      <t>电路开关应尽可能地安装在接近电池的地方。当使用一个单极开关时,它必须被放置在电源线上，而不是地线。</t>
    </r>
  </si>
  <si>
    <r>
      <rPr>
        <sz val="11"/>
        <rFont val="Arial"/>
        <family val="2"/>
      </rPr>
      <t>140.40.1</t>
    </r>
  </si>
  <si>
    <r>
      <rPr>
        <sz val="12"/>
        <rFont val="Arial"/>
        <family val="2"/>
      </rPr>
      <t xml:space="preserve">The batteries are to be securely mounted in a ventilated battery compartment closed by an insulating lid. </t>
    </r>
    <r>
      <rPr>
        <sz val="12"/>
        <color theme="4" tint="-0.249977111117893"/>
        <rFont val="Arial"/>
        <family val="2"/>
      </rPr>
      <t>电池要安全地安装在通风的并且盖上绝缘盖的蓄电池箱内。</t>
    </r>
  </si>
  <si>
    <r>
      <rPr>
        <sz val="11"/>
        <rFont val="Arial"/>
        <family val="2"/>
      </rPr>
      <t>140.60.1</t>
    </r>
  </si>
  <si>
    <r>
      <rPr>
        <sz val="12"/>
        <rFont val="Arial"/>
        <family val="2"/>
      </rPr>
      <t xml:space="preserve">Electrical connections between tractor and rigid truck and between semi-trailer and trailer shall be designed to prevent any accidental disconnection. </t>
    </r>
    <r>
      <rPr>
        <sz val="12"/>
        <color theme="4" tint="-0.249977111117893"/>
        <rFont val="Arial"/>
        <family val="2"/>
      </rPr>
      <t>在拖车和卡车，半挂车和挂车之间的电气连接设计时应当能预防任何意外断开。</t>
    </r>
  </si>
  <si>
    <r>
      <rPr>
        <b/>
        <sz val="12"/>
        <rFont val="Arial"/>
        <family val="2"/>
      </rPr>
      <t>LIGHTING AND SIGNALING</t>
    </r>
    <r>
      <rPr>
        <b/>
        <sz val="12"/>
        <color theme="4" tint="-0.249977111117893"/>
        <rFont val="Arial"/>
        <family val="2"/>
      </rPr>
      <t>信号及灯光</t>
    </r>
  </si>
  <si>
    <r>
      <rPr>
        <sz val="11"/>
        <color indexed="8"/>
        <rFont val="Arial"/>
        <family val="2"/>
      </rPr>
      <t>142.10</t>
    </r>
  </si>
  <si>
    <r>
      <rPr>
        <sz val="12"/>
        <rFont val="Arial"/>
        <family val="2"/>
      </rPr>
      <t xml:space="preserve">Lighting and signaling shall comply with the requirements of the highway code(s) in the country or countries of use. </t>
    </r>
    <r>
      <rPr>
        <sz val="12"/>
        <color theme="4" tint="-0.249977111117893"/>
        <rFont val="Arial"/>
        <family val="2"/>
      </rPr>
      <t>信号及灯光应该符合车辆被使用的国家的交通法规。</t>
    </r>
  </si>
  <si>
    <t>GB04785-2007 汽车及挂车外部照明和光信号装置的安装规定</t>
  </si>
  <si>
    <r>
      <rPr>
        <sz val="11"/>
        <color indexed="8"/>
        <rFont val="Arial"/>
        <family val="2"/>
      </rPr>
      <t>142.20</t>
    </r>
  </si>
  <si>
    <r>
      <rPr>
        <sz val="12"/>
        <rFont val="Arial"/>
        <family val="2"/>
      </rPr>
      <t xml:space="preserve">The vehicle shall have headlamps with dipped and full-beam position, and direction indicators at the front. </t>
    </r>
    <r>
      <rPr>
        <sz val="12"/>
        <color theme="4" tint="-0.249977111117893"/>
        <rFont val="Arial"/>
        <family val="2"/>
      </rPr>
      <t xml:space="preserve">车辆应该有可调远近光的车头灯，车头还应有转向灯
</t>
    </r>
  </si>
  <si>
    <r>
      <rPr>
        <sz val="12"/>
        <rFont val="Arial"/>
        <family val="2"/>
      </rPr>
      <t xml:space="preserve">Screw-base bulbs are prohibited. </t>
    </r>
    <r>
      <rPr>
        <sz val="12"/>
        <color theme="4" tint="-0.249977111117893"/>
        <rFont val="Arial"/>
        <family val="2"/>
      </rPr>
      <t>螺口灯头灯泡是被禁止的。</t>
    </r>
  </si>
  <si>
    <r>
      <rPr>
        <sz val="11"/>
        <color indexed="8"/>
        <rFont val="Arial"/>
        <family val="2"/>
      </rPr>
      <t>142.30</t>
    </r>
  </si>
  <si>
    <r>
      <rPr>
        <sz val="12"/>
        <rFont val="Arial"/>
        <family val="2"/>
      </rPr>
      <t>The vehicle shall have tail lights, brake lights and direction indicators at the rear.</t>
    </r>
    <r>
      <rPr>
        <sz val="12"/>
        <color theme="4" tint="-0.249977111117893"/>
        <rFont val="Arial"/>
        <family val="2"/>
      </rPr>
      <t>车辆应在车尾配备尾灯、刹车灯和方向指示灯。</t>
    </r>
  </si>
  <si>
    <r>
      <rPr>
        <sz val="11"/>
        <color indexed="8"/>
        <rFont val="Arial"/>
        <family val="2"/>
      </rPr>
      <t>142.40</t>
    </r>
  </si>
  <si>
    <r>
      <rPr>
        <sz val="12"/>
        <rFont val="Arial"/>
        <family val="2"/>
      </rPr>
      <t xml:space="preserve">At the front, the vehicle is to be fitted with side marker lights. </t>
    </r>
    <r>
      <rPr>
        <sz val="12"/>
        <color theme="4" tint="-0.249977111117893"/>
        <rFont val="Arial"/>
        <family val="2"/>
      </rPr>
      <t>车头应该配置侧标志灯。</t>
    </r>
  </si>
  <si>
    <r>
      <rPr>
        <sz val="11"/>
        <color indexed="8"/>
        <rFont val="Arial"/>
        <family val="2"/>
      </rPr>
      <t>142.70</t>
    </r>
  </si>
  <si>
    <r>
      <rPr>
        <sz val="12"/>
        <rFont val="Arial"/>
        <family val="2"/>
      </rPr>
      <t xml:space="preserve">Reflective devices compliant with the highway code(s) in the country or countries of use must be installed on each side of the vehicle. </t>
    </r>
    <r>
      <rPr>
        <sz val="12"/>
        <color theme="4" tint="-0.249977111117893"/>
        <rFont val="Arial"/>
        <family val="2"/>
      </rPr>
      <t>反光设备要符合车辆使用国家的交通法规，并且在车辆的每一侧安装。</t>
    </r>
  </si>
  <si>
    <t>GB 23254-2009  货车及挂车 车身反光标识</t>
  </si>
  <si>
    <r>
      <rPr>
        <sz val="11"/>
        <color indexed="8"/>
        <rFont val="Arial"/>
        <family val="2"/>
      </rPr>
      <t>142.100</t>
    </r>
  </si>
  <si>
    <r>
      <rPr>
        <sz val="12"/>
        <rFont val="Arial"/>
        <family val="2"/>
      </rPr>
      <t xml:space="preserve">The signaling devices required by the highway code(s) in the country or countries of use must be installed </t>
    </r>
    <r>
      <rPr>
        <sz val="12"/>
        <color theme="4" tint="-0.249977111117893"/>
        <rFont val="Arial"/>
        <family val="2"/>
      </rPr>
      <t>车辆必须安装使用国家交通法规中要求的信号设备。</t>
    </r>
  </si>
  <si>
    <r>
      <rPr>
        <b/>
        <sz val="12"/>
        <rFont val="Arial"/>
        <family val="2"/>
      </rPr>
      <t>ROAD-USER PROTECTION DEVICES</t>
    </r>
    <r>
      <rPr>
        <b/>
        <sz val="12"/>
        <color theme="4" tint="-0.249977111117893"/>
        <rFont val="Arial"/>
        <family val="2"/>
      </rPr>
      <t>公路防护设备</t>
    </r>
  </si>
  <si>
    <r>
      <rPr>
        <sz val="11"/>
        <color indexed="8"/>
        <rFont val="Arial"/>
        <family val="2"/>
      </rPr>
      <t>150.10</t>
    </r>
  </si>
  <si>
    <r>
      <rPr>
        <sz val="12"/>
        <rFont val="Arial"/>
        <family val="2"/>
      </rPr>
      <t xml:space="preserve">Protective bars (cyclist side guards) shall be installed on lateral parts unprotected by equipment (diesel tank, spare wheel, etc.). </t>
    </r>
    <r>
      <rPr>
        <sz val="12"/>
        <color theme="4" tint="-0.249977111117893"/>
        <rFont val="Arial"/>
        <family val="2"/>
      </rPr>
      <t xml:space="preserve"> 防护栏(自行车道的侧护板）应该安装在没有(柴油罐,备胎,等等)保护的部分的外侧。</t>
    </r>
  </si>
  <si>
    <r>
      <rPr>
        <b/>
        <sz val="12"/>
        <rFont val="Arial"/>
        <family val="2"/>
      </rPr>
      <t>DIESEL AND ADBLUE TANK</t>
    </r>
    <r>
      <rPr>
        <b/>
        <sz val="12"/>
        <color theme="4" tint="-0.249977111117893"/>
        <rFont val="Arial"/>
        <family val="2"/>
      </rPr>
      <t>柴油罐</t>
    </r>
  </si>
  <si>
    <r>
      <rPr>
        <sz val="11"/>
        <color indexed="8"/>
        <rFont val="Arial"/>
        <family val="2"/>
      </rPr>
      <t>160.20</t>
    </r>
  </si>
  <si>
    <r>
      <rPr>
        <sz val="12"/>
        <rFont val="Arial"/>
        <family val="2"/>
      </rPr>
      <t xml:space="preserve">In the event of leakage, the fuel must be able to flow onto the ground without coming into contact with hot parts of the vehicle (especially with any extra tanks that may be installed). </t>
    </r>
    <r>
      <rPr>
        <sz val="12"/>
        <color theme="4" tint="-0.249977111117893"/>
        <rFont val="Arial"/>
        <family val="2"/>
      </rPr>
      <t>在发生泄漏时,燃料必须能够流到地上，并且不接触到车辆的发热部分(特别是额外安装的油罐)。</t>
    </r>
  </si>
  <si>
    <t>ADDITIONAL POINTS:</t>
  </si>
  <si>
    <r>
      <rPr>
        <b/>
        <sz val="12"/>
        <color indexed="9"/>
        <rFont val="Arial"/>
        <family val="2"/>
      </rPr>
      <t>FOR TRACTORS: COUPLING DEVICE</t>
    </r>
    <r>
      <rPr>
        <b/>
        <sz val="12"/>
        <rFont val="Arial"/>
        <family val="2"/>
      </rPr>
      <t>拖车的牵引装置</t>
    </r>
  </si>
  <si>
    <r>
      <rPr>
        <sz val="11"/>
        <color indexed="8"/>
        <rFont val="Arial"/>
        <family val="2"/>
      </rPr>
      <t>170.40</t>
    </r>
  </si>
  <si>
    <r>
      <rPr>
        <sz val="12"/>
        <rFont val="Arial"/>
        <family val="2"/>
      </rPr>
      <t xml:space="preserve">A </t>
    </r>
    <r>
      <rPr>
        <b/>
        <sz val="12"/>
        <rFont val="Arial"/>
        <family val="2"/>
      </rPr>
      <t>single oscillating,</t>
    </r>
    <r>
      <rPr>
        <sz val="12"/>
        <rFont val="Arial"/>
        <family val="2"/>
      </rPr>
      <t xml:space="preserve"> fifth wheel in </t>
    </r>
    <r>
      <rPr>
        <b/>
        <sz val="12"/>
        <rFont val="Arial"/>
        <family val="2"/>
      </rPr>
      <t>cast iron</t>
    </r>
    <r>
      <rPr>
        <sz val="12"/>
        <rFont val="Arial"/>
        <family val="2"/>
      </rPr>
      <t xml:space="preserve"> to accommodate a 2" or 3.5" semi-trailer kingpin. </t>
    </r>
    <r>
      <rPr>
        <sz val="12"/>
        <color theme="3" tint="-0.249977111117893"/>
        <rFont val="Arial"/>
        <family val="2"/>
      </rPr>
      <t>单一震动,生铁制成KINGPIN是为了容纳2”或3.5”半挂车的中心立轴。</t>
    </r>
  </si>
  <si>
    <r>
      <rPr>
        <b/>
        <sz val="12"/>
        <color indexed="9"/>
        <rFont val="Arial"/>
        <family val="2"/>
      </rPr>
      <t>FOR RIGID TRUCKS WITH TRAILER COUPLING DEVICE</t>
    </r>
    <r>
      <rPr>
        <b/>
        <sz val="12"/>
        <rFont val="Arial"/>
        <family val="2"/>
      </rPr>
      <t>卡车的拖车联结器</t>
    </r>
  </si>
  <si>
    <r>
      <rPr>
        <sz val="11"/>
        <color indexed="8"/>
        <rFont val="Arial"/>
        <family val="2"/>
      </rPr>
      <t>180.10</t>
    </r>
  </si>
  <si>
    <r>
      <rPr>
        <sz val="12"/>
        <rFont val="Arial"/>
        <family val="2"/>
      </rPr>
      <t xml:space="preserve">The rear chassis cross-member shall have a capacity suited to the GW traction of the trailer . </t>
    </r>
    <r>
      <rPr>
        <sz val="12"/>
        <color theme="4" tint="-0.249977111117893"/>
        <rFont val="宋体"/>
        <family val="3"/>
        <charset val="134"/>
      </rPr>
      <t>后底盘的横梁应该能够适应拖车的牵引力毛重。</t>
    </r>
  </si>
  <si>
    <r>
      <rPr>
        <sz val="11"/>
        <color indexed="8"/>
        <rFont val="Arial"/>
        <family val="2"/>
      </rPr>
      <t>180.20</t>
    </r>
  </si>
  <si>
    <r>
      <rPr>
        <sz val="12"/>
        <rFont val="Arial"/>
        <family val="2"/>
      </rPr>
      <t>The cross-member shall have a rotating pintle hook with an axis 50 mm in diameter. The hook shall be suited to the GW traction of the trailer.</t>
    </r>
    <r>
      <rPr>
        <sz val="12"/>
        <color theme="4" tint="-0.249977111117893"/>
        <rFont val="Arial"/>
        <family val="2"/>
      </rPr>
      <t>横梁应当有一个可旋转的，轴直径为50毫米的拖车钩。拖车钩应适合挂车的牵引力毛重。</t>
    </r>
  </si>
  <si>
    <t xml:space="preserve">GB/T 4606-2006/ISO 337:1981 《道路车辆半挂车牵引座50号牵引销的基本尺寸和安装、互换性尺寸》。
</t>
  </si>
  <si>
    <r>
      <rPr>
        <b/>
        <sz val="12"/>
        <color indexed="9"/>
        <rFont val="Arial"/>
        <family val="2"/>
      </rPr>
      <t xml:space="preserve"> ADDITIONAL POINT:</t>
    </r>
  </si>
  <si>
    <r>
      <rPr>
        <b/>
        <sz val="12"/>
        <color indexed="9"/>
        <rFont val="Arial"/>
        <family val="2"/>
      </rPr>
      <t>FOR RIGID TRUCKS: REAR BUMPER</t>
    </r>
    <r>
      <rPr>
        <b/>
        <sz val="12"/>
        <rFont val="Arial"/>
        <family val="2"/>
      </rPr>
      <t>卡车的后保险杆</t>
    </r>
  </si>
  <si>
    <r>
      <rPr>
        <sz val="11"/>
        <rFont val="Arial"/>
        <family val="2"/>
      </rPr>
      <t>182.10</t>
    </r>
  </si>
  <si>
    <r>
      <rPr>
        <sz val="12"/>
        <rFont val="Arial"/>
        <family val="2"/>
      </rPr>
      <t xml:space="preserve">The chassis shall have an approved model of rear under ride bar (ICC bumper).   </t>
    </r>
    <r>
      <rPr>
        <sz val="12"/>
        <color theme="4" tint="-0.249977111117893"/>
        <rFont val="Arial"/>
        <family val="2"/>
      </rPr>
      <t>底盘应该配置经许可的ICC后保险杠。</t>
    </r>
  </si>
  <si>
    <r>
      <rPr>
        <b/>
        <sz val="12"/>
        <rFont val="Arial"/>
        <family val="2"/>
      </rPr>
      <t>CAB</t>
    </r>
    <r>
      <rPr>
        <b/>
        <sz val="12"/>
        <color theme="4" tint="-0.249977111117893"/>
        <rFont val="Arial"/>
        <family val="2"/>
      </rPr>
      <t>驾驶室</t>
    </r>
  </si>
  <si>
    <r>
      <rPr>
        <sz val="11"/>
        <color indexed="8"/>
        <rFont val="Arial"/>
        <family val="2"/>
      </rPr>
      <t>190.40</t>
    </r>
  </si>
  <si>
    <r>
      <rPr>
        <sz val="12"/>
        <rFont val="Arial"/>
        <family val="2"/>
      </rPr>
      <t xml:space="preserve">The driver and passenger seats shall be fitted with approved three-point safety belts built into the seats and a headrest. </t>
    </r>
    <r>
      <rPr>
        <sz val="12"/>
        <color theme="4" tint="-0.249977111117893"/>
        <rFont val="Arial"/>
        <family val="2"/>
      </rPr>
      <t>司机和乘客的座位应该配备合格的三点式安全带。</t>
    </r>
  </si>
  <si>
    <r>
      <rPr>
        <sz val="11"/>
        <color indexed="8"/>
        <rFont val="Arial"/>
        <family val="2"/>
      </rPr>
      <t>190.90</t>
    </r>
  </si>
  <si>
    <r>
      <rPr>
        <sz val="12"/>
        <rFont val="Arial"/>
        <family val="2"/>
      </rPr>
      <t xml:space="preserve">The vehicle shall be fitted with standard external sideview mirrors (Class II) and wide-angle mirrors (Class IV). </t>
    </r>
    <r>
      <rPr>
        <sz val="12"/>
        <color theme="4" tint="-0.249977111117893"/>
        <rFont val="Arial"/>
        <family val="2"/>
      </rPr>
      <t>车辆应配备标准外侧面镜子(二级)和广角反射镜(四级)。</t>
    </r>
  </si>
  <si>
    <r>
      <rPr>
        <sz val="12"/>
        <rFont val="Arial"/>
        <family val="2"/>
      </rPr>
      <t>A front-mounted parabolic rear-view mirror (class VI) at the top and in the middle of the windshield, for monitoring the front of the vehicle from the driver's seat.</t>
    </r>
    <r>
      <rPr>
        <sz val="12"/>
        <color theme="4" tint="-0.249977111117893"/>
        <rFont val="Arial"/>
        <family val="2"/>
      </rPr>
      <t>悬挂在中部挡风玻璃上部的圆弧形后视镜(六级)是为了监控司机座位前面的位置。</t>
    </r>
  </si>
  <si>
    <r>
      <rPr>
        <sz val="11"/>
        <color indexed="8"/>
        <rFont val="Arial"/>
        <family val="2"/>
      </rPr>
      <t>190.110</t>
    </r>
  </si>
  <si>
    <r>
      <rPr>
        <sz val="12"/>
        <rFont val="Arial"/>
        <family val="2"/>
      </rPr>
      <t xml:space="preserve">The passenger door shall have either convex glass in its lower part, or a side-mounted rear-view mirror (close-proximity convex rear-view mirror; Class V), so that the driver can see cyclists, motorcyclists and pedestrians. </t>
    </r>
    <r>
      <rPr>
        <sz val="12"/>
        <color theme="4" tint="-0.249977111117893"/>
        <rFont val="Arial"/>
        <family val="2"/>
      </rPr>
      <t>车门应当位于凸透镜的下方,或侧后视镜(靠近凸后视镜;类V),以便司机可以看到骑自行车者、驾驶摩托车者和行人。</t>
    </r>
  </si>
  <si>
    <t>EXTINGUISHERS灭火器</t>
  </si>
  <si>
    <r>
      <rPr>
        <sz val="11"/>
        <color indexed="8"/>
        <rFont val="Arial"/>
        <family val="2"/>
      </rPr>
      <t>192.10</t>
    </r>
  </si>
  <si>
    <r>
      <rPr>
        <sz val="12"/>
        <rFont val="Arial"/>
        <family val="2"/>
      </rPr>
      <t xml:space="preserve">A 2-kg or 3-kg capacity powder fire-extinguisher, ABC type, for fighting engine fires.                                       </t>
    </r>
    <r>
      <rPr>
        <sz val="12"/>
        <color theme="4" tint="-0.249977111117893"/>
        <rFont val="Arial"/>
        <family val="2"/>
      </rPr>
      <t>为了应对发动机起火情况，需配备 2公斤或3公斤容量的粉末或ABC类型的灭火器。</t>
    </r>
  </si>
  <si>
    <r>
      <rPr>
        <sz val="11"/>
        <rFont val="Arial"/>
        <family val="2"/>
      </rPr>
      <t>192.20</t>
    </r>
  </si>
  <si>
    <r>
      <rPr>
        <sz val="12"/>
        <rFont val="Arial"/>
        <family val="2"/>
      </rPr>
      <t xml:space="preserve">The fire extinguishers shall have a label indicating the date of the last inspection and the due date of the next one. </t>
    </r>
    <r>
      <rPr>
        <sz val="12"/>
        <color theme="4" tint="-0.249977111117893"/>
        <rFont val="Arial"/>
        <family val="2"/>
      </rPr>
      <t>灭火器标签应注明最近一次检查日期和下一次检查日期</t>
    </r>
  </si>
  <si>
    <r>
      <rPr>
        <sz val="11"/>
        <rFont val="Arial"/>
        <family val="2"/>
      </rPr>
      <t>192.30</t>
    </r>
  </si>
  <si>
    <r>
      <rPr>
        <sz val="12"/>
        <rFont val="Arial"/>
        <family val="2"/>
      </rPr>
      <t xml:space="preserve">This fire extinguisher, which is easy to position and use, must be installed on a support. </t>
    </r>
    <r>
      <rPr>
        <sz val="12"/>
        <color theme="4" tint="-0.249977111117893"/>
        <rFont val="Arial"/>
        <family val="2"/>
      </rPr>
      <t>灭火器必须安置在一个容易放置和取用的支架上。</t>
    </r>
  </si>
  <si>
    <r>
      <rPr>
        <b/>
        <sz val="12"/>
        <rFont val="Arial"/>
        <family val="2"/>
      </rPr>
      <t>OTHER EQUIPMENT</t>
    </r>
    <r>
      <rPr>
        <b/>
        <sz val="12"/>
        <color theme="4" tint="-0.249977111117893"/>
        <rFont val="Arial"/>
        <family val="2"/>
      </rPr>
      <t>其他设备</t>
    </r>
  </si>
  <si>
    <r>
      <rPr>
        <sz val="11"/>
        <rFont val="Arial"/>
        <family val="2"/>
      </rPr>
      <t>194.10.1</t>
    </r>
  </si>
  <si>
    <r>
      <rPr>
        <sz val="12"/>
        <rFont val="Arial"/>
        <family val="2"/>
      </rPr>
      <t>Two wheel chocks made of wood or plastic, of a size suitable for the vehicle's maximum gross weight and the diameter of the wheels</t>
    </r>
    <r>
      <rPr>
        <sz val="12"/>
        <color theme="4" tint="-0.249977111117893"/>
        <rFont val="Arial"/>
        <family val="2"/>
      </rPr>
      <t>. 两个木制或塑料的轮楔的尺寸应该适合车辆的最大毛重和轮胎直径。</t>
    </r>
  </si>
  <si>
    <r>
      <rPr>
        <sz val="11"/>
        <rFont val="Arial"/>
        <family val="2"/>
      </rPr>
      <t>194.10.2</t>
    </r>
  </si>
  <si>
    <r>
      <rPr>
        <sz val="12"/>
        <rFont val="Arial"/>
        <family val="2"/>
      </rPr>
      <t>Two wheel chock supports attached to the rear of the chassis</t>
    </r>
    <r>
      <rPr>
        <sz val="12"/>
        <color theme="4" tint="-0.249977111117893"/>
        <rFont val="Arial"/>
        <family val="2"/>
      </rPr>
      <t>两个轮楔支撑连接到底盘后方。</t>
    </r>
  </si>
  <si>
    <r>
      <rPr>
        <b/>
        <sz val="12"/>
        <rFont val="Arial"/>
        <family val="2"/>
      </rPr>
      <t xml:space="preserve">AGE OF THE VEHICLE </t>
    </r>
    <r>
      <rPr>
        <b/>
        <sz val="12"/>
        <color theme="4" tint="-0.249977111117893"/>
        <rFont val="Arial"/>
        <family val="2"/>
      </rPr>
      <t>车龄</t>
    </r>
  </si>
  <si>
    <r>
      <rPr>
        <sz val="12"/>
        <rFont val="Arial"/>
        <family val="2"/>
      </rPr>
      <t xml:space="preserve">Tractors and rigid trucks shall be aged </t>
    </r>
    <r>
      <rPr>
        <sz val="12"/>
        <rFont val="Calibri"/>
        <family val="2"/>
      </rPr>
      <t>≤</t>
    </r>
    <r>
      <rPr>
        <sz val="12"/>
        <rFont val="Arial"/>
        <family val="2"/>
      </rPr>
      <t xml:space="preserve"> 10 years.</t>
    </r>
    <r>
      <rPr>
        <sz val="12"/>
        <color theme="4" tint="-0.249977111117893"/>
        <rFont val="Arial"/>
        <family val="2"/>
      </rPr>
      <t>拖车和卡车的车龄应该≤10年。</t>
    </r>
  </si>
  <si>
    <r>
      <rPr>
        <u/>
        <sz val="11"/>
        <rFont val="Arial"/>
        <family val="2"/>
      </rPr>
      <t>Inspector</t>
    </r>
    <r>
      <rPr>
        <u/>
        <sz val="11"/>
        <color theme="4" tint="-0.249977111117893"/>
        <rFont val="Arial"/>
        <family val="2"/>
      </rPr>
      <t>审核人</t>
    </r>
  </si>
  <si>
    <r>
      <rPr>
        <u/>
        <sz val="11"/>
        <rFont val="Arial"/>
        <family val="2"/>
      </rPr>
      <t>Driver</t>
    </r>
    <r>
      <rPr>
        <u/>
        <sz val="11"/>
        <color theme="4" tint="-0.249977111117893"/>
        <rFont val="Arial"/>
        <family val="2"/>
      </rPr>
      <t>司机</t>
    </r>
  </si>
  <si>
    <r>
      <rPr>
        <b/>
        <sz val="11"/>
        <rFont val="Arial"/>
        <family val="2"/>
      </rPr>
      <t>Compliance with red criteria</t>
    </r>
    <r>
      <rPr>
        <b/>
        <sz val="11"/>
        <color theme="4" tint="-0.249977111117893"/>
        <rFont val="Arial"/>
        <family val="2"/>
      </rPr>
      <t>符合红色标准的数量</t>
    </r>
  </si>
  <si>
    <t>Decision</t>
  </si>
  <si>
    <r>
      <rPr>
        <sz val="11"/>
        <rFont val="Arial"/>
        <family val="2"/>
      </rPr>
      <t>Total number of "red" criteria</t>
    </r>
    <r>
      <rPr>
        <sz val="11"/>
        <color theme="4" tint="-0.249977111117893"/>
        <rFont val="Arial"/>
        <family val="2"/>
      </rPr>
      <t>红色标准的总数</t>
    </r>
  </si>
  <si>
    <r>
      <rPr>
        <sz val="11"/>
        <rFont val="Arial"/>
        <family val="2"/>
      </rPr>
      <t>Number of "red" criteria found compliant after inspection.</t>
    </r>
    <r>
      <rPr>
        <sz val="11"/>
        <color theme="4" tint="-0.249977111117893"/>
        <rFont val="Arial"/>
        <family val="2"/>
      </rPr>
      <t>检查后发现符合红色标准的数量</t>
    </r>
  </si>
  <si>
    <r>
      <rPr>
        <b/>
        <sz val="11"/>
        <rFont val="Arial"/>
        <family val="2"/>
      </rPr>
      <t>Compliance with orange criteria</t>
    </r>
    <r>
      <rPr>
        <b/>
        <sz val="11"/>
        <color theme="4" tint="-0.249977111117893"/>
        <rFont val="Arial"/>
        <family val="2"/>
      </rPr>
      <t xml:space="preserve">符合橘色标准的数量 </t>
    </r>
  </si>
  <si>
    <r>
      <rPr>
        <sz val="11"/>
        <rFont val="Arial"/>
        <family val="2"/>
      </rPr>
      <t>Total number of "orange" criteria</t>
    </r>
    <r>
      <rPr>
        <sz val="11"/>
        <color theme="4" tint="-0.249977111117893"/>
        <rFont val="Arial"/>
        <family val="2"/>
      </rPr>
      <t>橘色标准的总数</t>
    </r>
  </si>
  <si>
    <r>
      <rPr>
        <sz val="11"/>
        <rFont val="Arial"/>
        <family val="2"/>
      </rPr>
      <t>Number of "orange" criteria found compliant after inspection.</t>
    </r>
    <r>
      <rPr>
        <sz val="11"/>
        <color theme="4" tint="-0.249977111117893"/>
        <rFont val="Arial"/>
        <family val="2"/>
      </rPr>
      <t>检查后发现符合橘色标准的数量</t>
    </r>
  </si>
  <si>
    <r>
      <rPr>
        <b/>
        <sz val="11"/>
        <rFont val="Arial"/>
        <family val="2"/>
      </rPr>
      <t xml:space="preserve">Overall compliance rating </t>
    </r>
    <r>
      <rPr>
        <b/>
        <sz val="11"/>
        <color theme="4" tint="-0.249977111117893"/>
        <rFont val="Arial"/>
        <family val="2"/>
      </rPr>
      <t>总符合率</t>
    </r>
  </si>
  <si>
    <r>
      <rPr>
        <b/>
        <sz val="16"/>
        <color indexed="8"/>
        <rFont val="Arial"/>
        <family val="2"/>
      </rPr>
      <t>ACCEPTANCE GRID - TECHNICAL INVARIANTS
SEMI-TRAILER/TRAILER CHASSIS</t>
    </r>
    <r>
      <rPr>
        <b/>
        <sz val="16"/>
        <color theme="4" tint="-0.249977111117893"/>
        <rFont val="Arial"/>
        <family val="2"/>
      </rPr>
      <t>半挂车/挂车底盘的性能指标</t>
    </r>
  </si>
  <si>
    <t>Semi trailer</t>
  </si>
  <si>
    <r>
      <rPr>
        <sz val="11"/>
        <rFont val="Arial"/>
        <family val="2"/>
      </rPr>
      <t>Registration number of semi-trailer/trailer</t>
    </r>
    <r>
      <rPr>
        <sz val="11"/>
        <color theme="4" tint="-0.249977111117893"/>
        <rFont val="Arial"/>
        <family val="2"/>
      </rPr>
      <t>半挂车/挂车的注册号</t>
    </r>
  </si>
  <si>
    <r>
      <rPr>
        <sz val="10"/>
        <rFont val="Arial"/>
        <family val="2"/>
      </rPr>
      <t>Trailer</t>
    </r>
  </si>
  <si>
    <r>
      <rPr>
        <sz val="11"/>
        <rFont val="Arial"/>
        <family val="2"/>
      </rPr>
      <t>Type of vehicle</t>
    </r>
    <r>
      <rPr>
        <sz val="11"/>
        <color theme="4" tint="-0.249977111117893"/>
        <rFont val="Arial"/>
        <family val="2"/>
      </rPr>
      <t>车辆类新</t>
    </r>
    <r>
      <rPr>
        <sz val="11"/>
        <rFont val="Arial"/>
        <family val="2"/>
      </rPr>
      <t>:</t>
    </r>
  </si>
  <si>
    <t>Trailer</t>
  </si>
  <si>
    <t>Container semi trailer</t>
  </si>
  <si>
    <r>
      <rPr>
        <b/>
        <sz val="8"/>
        <rFont val="Arial"/>
        <family val="2"/>
      </rPr>
      <t>Criteria</t>
    </r>
  </si>
  <si>
    <r>
      <rPr>
        <sz val="8"/>
        <color indexed="8"/>
        <rFont val="Arial"/>
        <family val="2"/>
      </rPr>
      <t xml:space="preserve">Compliance </t>
    </r>
    <r>
      <rPr>
        <sz val="10"/>
        <color indexed="8"/>
        <rFont val="Arial"/>
        <family val="2"/>
      </rPr>
      <t>(Y/N)</t>
    </r>
  </si>
  <si>
    <r>
      <rPr>
        <b/>
        <sz val="12"/>
        <rFont val="Arial"/>
        <family val="2"/>
      </rPr>
      <t>TYPE</t>
    </r>
    <r>
      <rPr>
        <b/>
        <sz val="12"/>
        <color theme="4" tint="-0.249977111117893"/>
        <rFont val="Arial"/>
        <family val="2"/>
      </rPr>
      <t>类型</t>
    </r>
  </si>
  <si>
    <r>
      <rPr>
        <sz val="11"/>
        <color indexed="8"/>
        <rFont val="Arial"/>
        <family val="2"/>
      </rPr>
      <t>200.10</t>
    </r>
  </si>
  <si>
    <r>
      <rPr>
        <sz val="12"/>
        <rFont val="Arial"/>
        <family val="2"/>
      </rPr>
      <t xml:space="preserve">Chassis for road tanker semi-trailers used to transport and deliver light fuels, heavy fuel oils, bitumen, lubricants and type O4 packaged gases (Trailers exceeding a maximum weight of 10 t).                                                               </t>
    </r>
    <r>
      <rPr>
        <sz val="12"/>
        <color theme="4" tint="-0.249977111117893"/>
        <rFont val="Arial"/>
        <family val="2"/>
      </rPr>
      <t>油罐车底盘用于运输和交付轻油、重油、沥青、润滑油和O4瓶装气体</t>
    </r>
    <r>
      <rPr>
        <sz val="12"/>
        <color rgb="FFFF0000"/>
        <rFont val="Arial"/>
        <family val="2"/>
      </rPr>
      <t>(挂车最大重量超过10t)</t>
    </r>
    <r>
      <rPr>
        <sz val="12"/>
        <color theme="4" tint="-0.249977111117893"/>
        <rFont val="Arial"/>
        <family val="2"/>
      </rPr>
      <t xml:space="preserve">。 </t>
    </r>
    <r>
      <rPr>
        <sz val="12"/>
        <rFont val="Arial"/>
        <family val="2"/>
      </rPr>
      <t xml:space="preserve">          </t>
    </r>
  </si>
  <si>
    <r>
      <rPr>
        <sz val="10"/>
        <rFont val="宋体"/>
        <family val="3"/>
        <charset val="134"/>
        <scheme val="minor"/>
      </rPr>
      <t>Not avaiable for lubricants</t>
    </r>
    <r>
      <rPr>
        <sz val="10"/>
        <color indexed="8"/>
        <rFont val="宋体"/>
        <family val="3"/>
        <charset val="134"/>
        <scheme val="minor"/>
      </rPr>
      <t>适用于机油罐车运输</t>
    </r>
  </si>
  <si>
    <r>
      <rPr>
        <sz val="11"/>
        <color indexed="8"/>
        <rFont val="Arial"/>
        <family val="2"/>
      </rPr>
      <t>202.10</t>
    </r>
  </si>
  <si>
    <t>The semi-trailer chassis must be fully compliant with the following codes and regulations: 半挂车底盘必须完全符合下列规范和法规:</t>
  </si>
  <si>
    <r>
      <rPr>
        <sz val="12"/>
        <rFont val="Arial"/>
        <family val="2"/>
      </rPr>
      <t>Highway code of the country of registration.</t>
    </r>
    <r>
      <rPr>
        <sz val="12"/>
        <color theme="4" tint="-0.249977111117893"/>
        <rFont val="Arial"/>
        <family val="2"/>
      </rPr>
      <t>车辆注册国家的交通法规</t>
    </r>
  </si>
  <si>
    <r>
      <rPr>
        <sz val="11"/>
        <color indexed="8"/>
        <rFont val="Arial"/>
        <family val="2"/>
      </rPr>
      <t>202.40</t>
    </r>
  </si>
  <si>
    <r>
      <rPr>
        <sz val="12"/>
        <rFont val="Arial"/>
        <family val="2"/>
      </rPr>
      <t xml:space="preserve">Transportation legislation in the country or countries of use. </t>
    </r>
    <r>
      <rPr>
        <sz val="12"/>
        <color theme="4" tint="-0.249977111117893"/>
        <rFont val="Arial"/>
        <family val="2"/>
      </rPr>
      <t>车辆被使用国家的交通法规</t>
    </r>
  </si>
  <si>
    <r>
      <rPr>
        <b/>
        <sz val="12"/>
        <rFont val="Arial"/>
        <family val="2"/>
      </rPr>
      <t>WEIGHT AND SIZES</t>
    </r>
    <r>
      <rPr>
        <b/>
        <sz val="12"/>
        <color theme="4" tint="-0.249977111117893"/>
        <rFont val="Arial"/>
        <family val="2"/>
      </rPr>
      <t>重量和尺寸</t>
    </r>
  </si>
  <si>
    <r>
      <rPr>
        <sz val="11"/>
        <rFont val="Arial"/>
        <family val="2"/>
      </rPr>
      <t>204.30</t>
    </r>
  </si>
  <si>
    <r>
      <rPr>
        <sz val="12"/>
        <rFont val="Arial"/>
        <family val="2"/>
      </rPr>
      <t xml:space="preserve">The height of the semi-trailer, including its bodywork coupled to its tractor shall, in all cases, comply with the maximum height set by the country of registration's highway code. </t>
    </r>
    <r>
      <rPr>
        <sz val="12"/>
        <color theme="4" tint="-0.249977111117893"/>
        <rFont val="Arial"/>
        <family val="2"/>
      </rPr>
      <t>半挂车的高度,包括拖车部分的所有车体,在任何情况下都应该符合注册国家的交通法规设定的最大高度。</t>
    </r>
  </si>
  <si>
    <r>
      <rPr>
        <sz val="11"/>
        <rFont val="Arial"/>
        <family val="2"/>
      </rPr>
      <t>204.40</t>
    </r>
  </si>
  <si>
    <r>
      <rPr>
        <sz val="12"/>
        <rFont val="Arial"/>
        <family val="2"/>
      </rPr>
      <t xml:space="preserve">The gross weight shall be consistent with the GCWR of the vehicle towing the semi-trailer. </t>
    </r>
    <r>
      <rPr>
        <sz val="12"/>
        <color theme="4" tint="-0.249977111117893"/>
        <rFont val="Arial"/>
        <family val="2"/>
      </rPr>
      <t>毛重应符合包括半挂车的车辆综合额定总重。</t>
    </r>
  </si>
  <si>
    <r>
      <rPr>
        <sz val="11"/>
        <rFont val="Arial"/>
        <family val="2"/>
      </rPr>
      <t>206.10</t>
    </r>
  </si>
  <si>
    <r>
      <rPr>
        <sz val="12"/>
        <rFont val="Arial"/>
        <family val="2"/>
      </rPr>
      <t>The chassis serial number shall be cold-stamped onto one of the side rails.</t>
    </r>
    <r>
      <rPr>
        <sz val="12"/>
        <color theme="4" tint="-0.249977111117893"/>
        <rFont val="Arial"/>
        <family val="2"/>
      </rPr>
      <t>底盘编号应该被冷印在车辆侧板上。</t>
    </r>
  </si>
  <si>
    <r>
      <rPr>
        <sz val="11"/>
        <rFont val="Arial"/>
        <family val="2"/>
      </rPr>
      <t>206.30.1</t>
    </r>
  </si>
  <si>
    <r>
      <rPr>
        <sz val="12"/>
        <rFont val="Arial"/>
        <family val="2"/>
      </rPr>
      <t xml:space="preserve">A tare plate showing the following information shall be fastened to the bodywork: </t>
    </r>
    <r>
      <rPr>
        <sz val="12"/>
        <color theme="4" tint="-0.249977111117893"/>
        <rFont val="Arial"/>
        <family val="2"/>
      </rPr>
      <t>一块显示以下信息的铭牌应固定在车身上:</t>
    </r>
  </si>
  <si>
    <r>
      <rPr>
        <sz val="12"/>
        <rFont val="Arial"/>
        <family val="2"/>
      </rPr>
      <t>Empty weight</t>
    </r>
    <r>
      <rPr>
        <sz val="12"/>
        <color theme="4" tint="-0.249977111117893"/>
        <rFont val="Arial"/>
        <family val="2"/>
      </rPr>
      <t>净重</t>
    </r>
  </si>
  <si>
    <r>
      <rPr>
        <sz val="11"/>
        <rFont val="Arial"/>
        <family val="2"/>
      </rPr>
      <t>206.30.2</t>
    </r>
  </si>
  <si>
    <r>
      <rPr>
        <sz val="12"/>
        <rFont val="Arial"/>
        <family val="2"/>
      </rPr>
      <t>Gross vehicle weight rating</t>
    </r>
    <r>
      <rPr>
        <sz val="12"/>
        <color theme="4" tint="-0.249977111117893"/>
        <rFont val="Arial"/>
        <family val="2"/>
      </rPr>
      <t>车辆总重额定值</t>
    </r>
  </si>
  <si>
    <r>
      <rPr>
        <sz val="11"/>
        <rFont val="Arial"/>
        <family val="2"/>
      </rPr>
      <t>206.30.3</t>
    </r>
  </si>
  <si>
    <r>
      <rPr>
        <sz val="12"/>
        <rFont val="Arial"/>
        <family val="2"/>
      </rPr>
      <t>Payload</t>
    </r>
    <r>
      <rPr>
        <sz val="12"/>
        <color theme="4" tint="-0.249977111117893"/>
        <rFont val="Arial"/>
        <family val="2"/>
      </rPr>
      <t>有效载荷</t>
    </r>
  </si>
  <si>
    <r>
      <rPr>
        <sz val="11"/>
        <rFont val="Arial"/>
        <family val="2"/>
      </rPr>
      <t>218.10</t>
    </r>
  </si>
  <si>
    <r>
      <rPr>
        <sz val="12"/>
        <rFont val="Arial"/>
        <family val="2"/>
      </rPr>
      <t xml:space="preserve">Unless different regulations apply, the vehicle shall be marked in accordance with ADR regulations </t>
    </r>
    <r>
      <rPr>
        <sz val="12"/>
        <color theme="4" tint="-0.249977111117893"/>
        <rFont val="Arial"/>
        <family val="2"/>
      </rPr>
      <t>除非应用了不同的法规，车辆应该根据ADR条例被标记。</t>
    </r>
  </si>
  <si>
    <r>
      <rPr>
        <sz val="11"/>
        <rFont val="Arial"/>
        <family val="2"/>
      </rPr>
      <t>220.10</t>
    </r>
  </si>
  <si>
    <r>
      <rPr>
        <sz val="12"/>
        <rFont val="Arial"/>
        <family val="2"/>
      </rPr>
      <t>Reinforced backbone chassis with cross-members (subject to favorable driving conditions, certain types of semi-trailer can be self-supporting).</t>
    </r>
    <r>
      <rPr>
        <sz val="12"/>
        <color theme="4" tint="-0.249977111117893"/>
        <rFont val="Arial"/>
        <family val="2"/>
      </rPr>
      <t>用横梁加强脊骨式底盘（符合驾驶有利条件,某些类型的半挂车可以自撑)。</t>
    </r>
  </si>
  <si>
    <r>
      <rPr>
        <sz val="11"/>
        <rFont val="Arial"/>
        <family val="2"/>
      </rPr>
      <t>224.10</t>
    </r>
  </si>
  <si>
    <r>
      <rPr>
        <sz val="12"/>
        <rFont val="Arial"/>
        <family val="2"/>
      </rPr>
      <t xml:space="preserve">These must be of reinforced type and in number compliant with the requirements of the country of registration, especially as regards the maximum permissible load. </t>
    </r>
    <r>
      <rPr>
        <sz val="12"/>
        <color theme="4" tint="-0.249977111117893"/>
        <rFont val="Arial"/>
        <family val="2"/>
      </rPr>
      <t>这些必须是钢筋架构，并且数量必须符合的注册国家的要求,特别是关于最大允许负载的部分。</t>
    </r>
  </si>
  <si>
    <r>
      <rPr>
        <b/>
        <sz val="12"/>
        <rFont val="Arial"/>
        <family val="2"/>
      </rPr>
      <t>WHEELS AND TIRES</t>
    </r>
    <r>
      <rPr>
        <b/>
        <sz val="12"/>
        <color theme="4" tint="-0.249977111117893"/>
        <rFont val="Arial"/>
        <family val="2"/>
      </rPr>
      <t xml:space="preserve">车轮和车胎 </t>
    </r>
  </si>
  <si>
    <r>
      <rPr>
        <sz val="11"/>
        <rFont val="Arial"/>
        <family val="2"/>
      </rPr>
      <t>228.30</t>
    </r>
  </si>
  <si>
    <r>
      <rPr>
        <sz val="12"/>
        <rFont val="Arial"/>
        <family val="2"/>
      </rPr>
      <t xml:space="preserve">Tires with a radial structure and profile adapted to difficult driving conditions. Tires on the same axle shall be of the same brand, type and size. </t>
    </r>
    <r>
      <rPr>
        <sz val="12"/>
        <color theme="3"/>
        <rFont val="Arial"/>
        <family val="2"/>
      </rPr>
      <t>轮胎为径向结构和轮廓要适合困难的驾驶环境。在同一轴上的轮胎应该为相同的品牌、类型和大小。</t>
    </r>
  </si>
  <si>
    <r>
      <rPr>
        <sz val="12"/>
        <rFont val="Arial"/>
        <family val="2"/>
      </rPr>
      <t xml:space="preserve">Retread and remodeled tires are prohibited. </t>
    </r>
    <r>
      <rPr>
        <sz val="12"/>
        <color theme="3"/>
        <rFont val="Arial"/>
        <family val="2"/>
      </rPr>
      <t>经过翻新和改造的轮胎是被禁止的。</t>
    </r>
  </si>
  <si>
    <r>
      <rPr>
        <sz val="12"/>
        <rFont val="Arial"/>
        <family val="2"/>
      </rPr>
      <t xml:space="preserve">A spare wheel fitted with a tire of the same type and size as those on the trailer. </t>
    </r>
    <r>
      <rPr>
        <sz val="12"/>
        <color theme="4" tint="-0.249977111117893"/>
        <rFont val="Arial"/>
        <family val="2"/>
      </rPr>
      <t>备用轮胎具有与挂车上的轮胎相同的类型和尺寸。</t>
    </r>
  </si>
  <si>
    <r>
      <rPr>
        <b/>
        <sz val="12"/>
        <rFont val="Arial"/>
        <family val="2"/>
      </rPr>
      <t>STABILITY AND LOAD REPORT</t>
    </r>
    <r>
      <rPr>
        <b/>
        <sz val="12"/>
        <color theme="4" tint="-0.249977111117893"/>
        <rFont val="Arial"/>
        <family val="2"/>
      </rPr>
      <t>稳定性和装载报告</t>
    </r>
  </si>
  <si>
    <r>
      <rPr>
        <sz val="11"/>
        <rFont val="Arial"/>
        <family val="2"/>
      </rPr>
      <t>230.10</t>
    </r>
  </si>
  <si>
    <r>
      <rPr>
        <sz val="12"/>
        <rFont val="Arial"/>
        <family val="2"/>
      </rPr>
      <t xml:space="preserve">For a chassis designed to carry a tank, the overall width of the tread surface (distance separating the outer points of contact with the ground of the right and left tires of the same axle) must be at least equal to 90% of the height of the loaded vehicle's center of gravity </t>
    </r>
    <r>
      <rPr>
        <sz val="12"/>
        <color theme="4" tint="-0.249977111117893"/>
        <rFont val="Arial"/>
        <family val="2"/>
      </rPr>
      <t>对于设计为装载油罐的底盘，轮胎接触地面的总宽度(在相同轴上的左右两个轮胎与地面分离点之间的距离)必须至少等于装载车辆的重心高度的90%。</t>
    </r>
  </si>
  <si>
    <t>适用于油罐车</t>
  </si>
  <si>
    <r>
      <rPr>
        <sz val="11"/>
        <rFont val="Arial"/>
        <family val="2"/>
      </rPr>
      <t>232.20</t>
    </r>
  </si>
  <si>
    <r>
      <rPr>
        <sz val="12"/>
        <rFont val="Arial"/>
        <family val="2"/>
      </rPr>
      <t>Two-line air braking: Power (red circuit) and Service (yellow circuit)</t>
    </r>
    <r>
      <rPr>
        <sz val="12"/>
        <color theme="4" tint="-0.249977111117893"/>
        <rFont val="Arial"/>
        <family val="2"/>
      </rPr>
      <t>两系的空气制动器:供气(红色电线)和服务(黄色电线)</t>
    </r>
  </si>
  <si>
    <r>
      <rPr>
        <sz val="12"/>
        <rFont val="Arial"/>
        <family val="2"/>
      </rPr>
      <t>The vehicle shall have an Anti-lock Braking system (ABS).</t>
    </r>
    <r>
      <rPr>
        <sz val="12"/>
        <color theme="4" tint="-0.249977111117893"/>
        <rFont val="Arial"/>
        <family val="2"/>
      </rPr>
      <t>车辆应该配备防抱死制动系统（ABS ).</t>
    </r>
  </si>
  <si>
    <r>
      <rPr>
        <sz val="11"/>
        <rFont val="Arial"/>
        <family val="2"/>
      </rPr>
      <t>232.40</t>
    </r>
  </si>
  <si>
    <r>
      <rPr>
        <sz val="12"/>
        <rFont val="Arial"/>
        <family val="2"/>
      </rPr>
      <t xml:space="preserve">If the Power circuit is broken, the braking system of the trailer or semi-trailer will automatically be activated. </t>
    </r>
    <r>
      <rPr>
        <sz val="12"/>
        <color theme="4" tint="-0.249977111117893"/>
        <rFont val="宋体"/>
        <family val="3"/>
        <charset val="134"/>
      </rPr>
      <t>如果供气系统坏了</t>
    </r>
    <r>
      <rPr>
        <sz val="12"/>
        <color theme="4" tint="-0.249977111117893"/>
        <rFont val="Arial"/>
        <family val="2"/>
      </rPr>
      <t>,</t>
    </r>
    <r>
      <rPr>
        <sz val="12"/>
        <color theme="4" tint="-0.249977111117893"/>
        <rFont val="宋体"/>
        <family val="3"/>
        <charset val="134"/>
      </rPr>
      <t>挂车或半挂车的制动系统将自动激活。</t>
    </r>
  </si>
  <si>
    <r>
      <rPr>
        <sz val="11"/>
        <rFont val="Arial"/>
        <family val="2"/>
      </rPr>
      <t>232.100</t>
    </r>
  </si>
  <si>
    <r>
      <rPr>
        <sz val="12"/>
        <rFont val="Arial"/>
        <family val="2"/>
      </rPr>
      <t xml:space="preserve">The park braking system is worked either by spring-brake actuators on the axles or, for chassis with service-brake chambers, by manual control (steering-wheel lever pawl...) activating the brake levers on one or more axles by means of a cable. </t>
    </r>
    <r>
      <rPr>
        <sz val="12"/>
        <color theme="4" tint="-0.249977111117893"/>
        <rFont val="Arial"/>
        <family val="2"/>
      </rPr>
      <t>停车制动系统是通过车轴上的弹簧制动装置，或者制动气室的底盘，通过手动控制(方向盘和离合)经由电缆激活一个或多个车轴上的制动杆。</t>
    </r>
  </si>
  <si>
    <r>
      <rPr>
        <sz val="11"/>
        <rFont val="Arial"/>
        <family val="2"/>
      </rPr>
      <t>240.10</t>
    </r>
  </si>
  <si>
    <r>
      <rPr>
        <sz val="12"/>
        <rFont val="Arial"/>
        <family val="2"/>
      </rPr>
      <t>The electrical installation shall be designed to induce neither ignition, nor short-circuit under normal conditions of use of the vehicle.</t>
    </r>
    <r>
      <rPr>
        <sz val="12"/>
        <color theme="4" tint="-0.249977111117893"/>
        <rFont val="Arial"/>
        <family val="2"/>
      </rPr>
      <t>电气装置应设计在车辆正常情况下应不会产生打火或短路。</t>
    </r>
  </si>
  <si>
    <r>
      <rPr>
        <sz val="11"/>
        <rFont val="Arial"/>
        <family val="2"/>
      </rPr>
      <t>240.20</t>
    </r>
  </si>
  <si>
    <r>
      <rPr>
        <sz val="12"/>
        <rFont val="Arial"/>
        <family val="2"/>
      </rPr>
      <t>Electrical connections between tractor and rigid truck and between semi-trailer and trailer shall be designed to prevent any accidental disconnection.</t>
    </r>
    <r>
      <rPr>
        <sz val="12"/>
        <color theme="4" tint="-0.249977111117893"/>
        <rFont val="Arial"/>
        <family val="2"/>
      </rPr>
      <t>在拖车和卡车，半挂车和挂车之间的电气连接设计为能预防任何意外断开。</t>
    </r>
  </si>
  <si>
    <r>
      <rPr>
        <sz val="8"/>
        <color theme="1"/>
        <rFont val="Arial"/>
        <family val="2"/>
      </rPr>
      <t xml:space="preserve">Com-pliance </t>
    </r>
    <r>
      <rPr>
        <sz val="10"/>
        <color indexed="8"/>
        <rFont val="Arial"/>
        <family val="2"/>
      </rPr>
      <t>(Y/N)</t>
    </r>
  </si>
  <si>
    <r>
      <rPr>
        <sz val="11"/>
        <rFont val="Arial"/>
        <family val="2"/>
      </rPr>
      <t>242.10</t>
    </r>
  </si>
  <si>
    <r>
      <rPr>
        <sz val="12"/>
        <rFont val="Arial"/>
        <family val="2"/>
      </rPr>
      <t xml:space="preserve">The signaling devices shall comply with the requirements of the highway code(s) in the country or countries of use. </t>
    </r>
    <r>
      <rPr>
        <sz val="12"/>
        <color theme="4" tint="-0.249977111117893"/>
        <rFont val="Arial"/>
        <family val="2"/>
      </rPr>
      <t xml:space="preserve">信号设备应该符合车辆被使用国家的交通法规要求。 </t>
    </r>
  </si>
  <si>
    <r>
      <rPr>
        <sz val="11"/>
        <rFont val="Arial"/>
        <family val="2"/>
      </rPr>
      <t>242.30</t>
    </r>
  </si>
  <si>
    <r>
      <rPr>
        <sz val="12"/>
        <rFont val="Arial"/>
        <family val="2"/>
      </rPr>
      <t xml:space="preserve">The vehicle shall have tail lights, brake lights, and direction indicators at the rear </t>
    </r>
    <r>
      <rPr>
        <sz val="12"/>
        <color theme="4" tint="-0.249977111117893"/>
        <rFont val="Arial"/>
        <family val="2"/>
      </rPr>
      <t>车辆应在车尾配备尾灯、刹车灯和方向指示灯。</t>
    </r>
  </si>
  <si>
    <r>
      <rPr>
        <sz val="12"/>
        <rFont val="Arial"/>
        <family val="2"/>
      </rPr>
      <t xml:space="preserve">Screw-base bulbs are prohibited </t>
    </r>
    <r>
      <rPr>
        <sz val="12"/>
        <color theme="4" tint="-0.249977111117893"/>
        <rFont val="Arial"/>
        <family val="2"/>
      </rPr>
      <t>.螺口灯头灯泡是被禁止的。</t>
    </r>
  </si>
  <si>
    <r>
      <rPr>
        <sz val="11"/>
        <rFont val="Arial"/>
        <family val="2"/>
      </rPr>
      <t>242.35</t>
    </r>
  </si>
  <si>
    <r>
      <rPr>
        <sz val="12"/>
        <rFont val="Arial"/>
        <family val="2"/>
      </rPr>
      <t xml:space="preserve">The vehicle must be fitted with side marker lights at front and rear. </t>
    </r>
    <r>
      <rPr>
        <sz val="12"/>
        <color theme="4" tint="-0.249977111117893"/>
        <rFont val="Arial"/>
        <family val="2"/>
      </rPr>
      <t>车辆应该在车头和周围安装侧标志灯。</t>
    </r>
  </si>
  <si>
    <r>
      <rPr>
        <sz val="11"/>
        <rFont val="Arial"/>
        <family val="2"/>
      </rPr>
      <t>242.40</t>
    </r>
  </si>
  <si>
    <r>
      <rPr>
        <sz val="12"/>
        <rFont val="Arial"/>
        <family val="2"/>
      </rPr>
      <t>Reflectors compliant with the highway code(s) in the country or countries of use must be installed on each side of the vehicle.</t>
    </r>
    <r>
      <rPr>
        <sz val="12"/>
        <color theme="4" tint="-0.249977111117893"/>
        <rFont val="Arial"/>
        <family val="2"/>
      </rPr>
      <t>反光装置必须符合车辆被使用国家的交通法规要求，并且必须在车的每一侧都安装。</t>
    </r>
  </si>
  <si>
    <r>
      <rPr>
        <sz val="11"/>
        <rFont val="Arial"/>
        <family val="2"/>
      </rPr>
      <t>242.70</t>
    </r>
  </si>
  <si>
    <r>
      <rPr>
        <sz val="12"/>
        <rFont val="Arial"/>
        <family val="2"/>
      </rPr>
      <t xml:space="preserve">The signaling devices required by the highway code(s) in the country or countries of use shall be installed. </t>
    </r>
    <r>
      <rPr>
        <sz val="12"/>
        <color theme="4" tint="-0.249977111117893"/>
        <rFont val="Arial"/>
        <family val="2"/>
      </rPr>
      <t>车辆使用国家交通法规中要求的信号设备必须安装。</t>
    </r>
  </si>
  <si>
    <r>
      <rPr>
        <b/>
        <sz val="12"/>
        <rFont val="Arial"/>
        <family val="2"/>
      </rPr>
      <t>246</t>
    </r>
  </si>
  <si>
    <r>
      <rPr>
        <b/>
        <sz val="12"/>
        <rFont val="Arial"/>
        <family val="2"/>
      </rPr>
      <t>ELECTRICAL CONTINUITY</t>
    </r>
    <r>
      <rPr>
        <b/>
        <sz val="12"/>
        <color theme="4" tint="-0.249977111117893"/>
        <rFont val="Arial"/>
        <family val="2"/>
      </rPr>
      <t>电气连接</t>
    </r>
  </si>
  <si>
    <r>
      <rPr>
        <sz val="11"/>
        <rFont val="Arial"/>
        <family val="2"/>
      </rPr>
      <t>246.10</t>
    </r>
  </si>
  <si>
    <r>
      <rPr>
        <sz val="12"/>
        <rFont val="Arial"/>
        <family val="2"/>
      </rPr>
      <t xml:space="preserve">Chassis designed to be fitted with tanks must be electrically connected to the structure of the tank. The electrical resistance between components and equipment in contact with one another shall not exceed 10 Ὠ.                             </t>
    </r>
    <r>
      <rPr>
        <sz val="12"/>
        <color theme="4" tint="-0.249977111117893"/>
        <rFont val="Arial"/>
        <family val="2"/>
      </rPr>
      <t>设计装配油罐的底盘必须与油罐架构有电气连接。互相接触的部件和设备之间的电阻不应超过10Ὠ。</t>
    </r>
    <r>
      <rPr>
        <sz val="12"/>
        <rFont val="Arial"/>
        <family val="2"/>
      </rPr>
      <t xml:space="preserve">
                        </t>
    </r>
  </si>
  <si>
    <t>Not avaiable for lubricants</t>
  </si>
  <si>
    <r>
      <rPr>
        <sz val="11"/>
        <rFont val="Arial"/>
        <family val="2"/>
      </rPr>
      <t>246.20</t>
    </r>
  </si>
  <si>
    <r>
      <rPr>
        <sz val="12"/>
        <rFont val="Arial"/>
        <family val="2"/>
      </rPr>
      <t>Equipotential bonding terminals must be installed horizontally on each side of the tank (on no account directly on the tank).</t>
    </r>
    <r>
      <rPr>
        <sz val="12"/>
        <color theme="4" tint="-0.249977111117893"/>
        <rFont val="Arial"/>
        <family val="2"/>
      </rPr>
      <t>等电位联结端必须水平安装在油罐两侧（绝不直接安装在油罐上）。</t>
    </r>
    <r>
      <rPr>
        <sz val="12"/>
        <rFont val="Arial"/>
        <family val="2"/>
      </rPr>
      <t xml:space="preserve">
</t>
    </r>
  </si>
  <si>
    <r>
      <rPr>
        <sz val="11"/>
        <rFont val="Arial"/>
        <family val="2"/>
      </rPr>
      <t>246.30</t>
    </r>
  </si>
  <si>
    <r>
      <rPr>
        <sz val="12"/>
        <rFont val="Arial"/>
        <family val="2"/>
      </rPr>
      <t xml:space="preserve">The symbol              must be installed above each equipotential bonding terminal.                                                                                                                      </t>
    </r>
    <r>
      <rPr>
        <sz val="12"/>
        <color theme="4" tint="-0.249977111117893"/>
        <rFont val="Arial"/>
        <family val="2"/>
      </rPr>
      <t>该标志必须安装在每个等电位联结端上。</t>
    </r>
  </si>
  <si>
    <r>
      <rPr>
        <b/>
        <sz val="12"/>
        <rFont val="Arial"/>
        <family val="2"/>
      </rPr>
      <t>USER PROTECTION DEVICES</t>
    </r>
    <r>
      <rPr>
        <b/>
        <sz val="12"/>
        <color theme="4" tint="-0.249977111117893"/>
        <rFont val="Arial"/>
        <family val="2"/>
      </rPr>
      <t>防护设备</t>
    </r>
  </si>
  <si>
    <r>
      <rPr>
        <sz val="11"/>
        <rFont val="Arial"/>
        <family val="2"/>
      </rPr>
      <t>250.10</t>
    </r>
  </si>
  <si>
    <r>
      <rPr>
        <sz val="12"/>
        <rFont val="Arial"/>
        <family val="2"/>
      </rPr>
      <t>Side protection bars (cyclist side guards) must be installed on the parts that are not protected by service equipment (e.g. valve chest, spare wheel, etc.)</t>
    </r>
    <r>
      <rPr>
        <sz val="12"/>
        <color theme="4" tint="-0.249977111117893"/>
        <rFont val="Arial"/>
        <family val="2"/>
      </rPr>
      <t>防护栏(自行车道的侧护板）应该安装在没有设备（阀室,备胎,等)保护的部分的外侧。</t>
    </r>
  </si>
  <si>
    <r>
      <rPr>
        <sz val="11"/>
        <rFont val="Arial"/>
        <family val="2"/>
      </rPr>
      <t>250.20</t>
    </r>
  </si>
  <si>
    <r>
      <rPr>
        <sz val="12"/>
        <rFont val="Arial"/>
        <family val="2"/>
      </rPr>
      <t xml:space="preserve">Rear protection: The rear of the vehicle shall be fitted, over the full width of the tank, with a bumper that can withstand rear impacts. </t>
    </r>
    <r>
      <rPr>
        <sz val="12"/>
        <color theme="4" tint="-0.249977111117893"/>
        <rFont val="Arial"/>
        <family val="2"/>
      </rPr>
      <t>尾部防护：车尾应该配备超过油罐总宽度的保险杠，以此来抵挡后方的伤害。</t>
    </r>
  </si>
  <si>
    <r>
      <rPr>
        <b/>
        <sz val="12"/>
        <rFont val="Arial"/>
        <family val="2"/>
      </rPr>
      <t>EXTINGUISHING MEANS</t>
    </r>
    <r>
      <rPr>
        <b/>
        <sz val="12"/>
        <color theme="4" tint="-0.249977111117893"/>
        <rFont val="Arial"/>
        <family val="2"/>
      </rPr>
      <t>灭火装置</t>
    </r>
  </si>
  <si>
    <r>
      <rPr>
        <sz val="11"/>
        <rFont val="Arial"/>
        <family val="2"/>
      </rPr>
      <t>252.10</t>
    </r>
  </si>
  <si>
    <r>
      <rPr>
        <sz val="12"/>
        <rFont val="Arial"/>
        <family val="2"/>
      </rPr>
      <t xml:space="preserve">Two "Transportation"-approved, 9-kg powder fire extinguishers suitable for flammability classes A, B and C.   </t>
    </r>
    <r>
      <rPr>
        <sz val="12"/>
        <color theme="4" tint="-0.499984740745262"/>
        <rFont val="Arial"/>
        <family val="2"/>
      </rPr>
      <t>两个满足运输需求的的9kg容量的粉末状灭火器，适合A，B，C级的可燃性。</t>
    </r>
  </si>
  <si>
    <r>
      <rPr>
        <sz val="11"/>
        <rFont val="Arial"/>
        <family val="2"/>
      </rPr>
      <t>252.20</t>
    </r>
  </si>
  <si>
    <r>
      <rPr>
        <sz val="12"/>
        <rFont val="Arial"/>
        <family val="2"/>
      </rPr>
      <t xml:space="preserve">The fire extinguishers shall have a label indicating the date of the last inspection and the date of the next. </t>
    </r>
    <r>
      <rPr>
        <sz val="12"/>
        <color theme="4" tint="-0.249977111117893"/>
        <rFont val="Arial"/>
        <family val="2"/>
      </rPr>
      <t>灭火器标签应注明最近一次检查日期和下一次检查日期</t>
    </r>
  </si>
  <si>
    <r>
      <rPr>
        <b/>
        <sz val="12"/>
        <rFont val="Arial"/>
        <family val="2"/>
      </rPr>
      <t>REGULATORY EQUIPMENT</t>
    </r>
    <r>
      <rPr>
        <b/>
        <sz val="12"/>
        <color theme="4" tint="-0.249977111117893"/>
        <rFont val="Arial"/>
        <family val="2"/>
      </rPr>
      <t>控制设备</t>
    </r>
  </si>
  <si>
    <r>
      <rPr>
        <sz val="11"/>
        <rFont val="Arial"/>
        <family val="2"/>
      </rPr>
      <t>254.10</t>
    </r>
  </si>
  <si>
    <r>
      <rPr>
        <sz val="12"/>
        <rFont val="Arial"/>
        <family val="2"/>
      </rPr>
      <t>Two wheel chocks made of wood or plastic, of a size suitable for the vehicle's maximum gross weight and the diameter of the wheels.</t>
    </r>
    <r>
      <rPr>
        <sz val="12"/>
        <color theme="4" tint="-0.499984740745262"/>
        <rFont val="宋体"/>
        <family val="3"/>
        <charset val="134"/>
      </rPr>
      <t>两个木制或塑料的轮楔的尺寸应该适合车辆的最大毛重和轮胎直径。</t>
    </r>
  </si>
  <si>
    <r>
      <rPr>
        <sz val="11"/>
        <rFont val="Arial"/>
        <family val="2"/>
      </rPr>
      <t>254.20</t>
    </r>
  </si>
  <si>
    <r>
      <rPr>
        <sz val="12"/>
        <rFont val="Arial"/>
        <family val="2"/>
      </rPr>
      <t>Two wheel chock supports attached to the rear of the chassis</t>
    </r>
    <r>
      <rPr>
        <sz val="12"/>
        <color theme="4" tint="-0.499984740745262"/>
        <rFont val="Arial"/>
        <family val="2"/>
      </rPr>
      <t>两个轮楔支撑连接到底盘后方。</t>
    </r>
  </si>
  <si>
    <r>
      <rPr>
        <b/>
        <sz val="12"/>
        <color indexed="9"/>
        <rFont val="Arial"/>
        <family val="2"/>
      </rPr>
      <t>ADDITIONAL POINTS:</t>
    </r>
  </si>
  <si>
    <r>
      <rPr>
        <b/>
        <sz val="12"/>
        <color indexed="9"/>
        <rFont val="Arial"/>
        <family val="2"/>
      </rPr>
      <t>SEMI-TRAILER CHASSIS SPECIFICS</t>
    </r>
    <r>
      <rPr>
        <b/>
        <sz val="12"/>
        <rFont val="Arial"/>
        <family val="2"/>
      </rPr>
      <t>半挂车底盘详情</t>
    </r>
  </si>
  <si>
    <r>
      <rPr>
        <sz val="11"/>
        <rFont val="Arial"/>
        <family val="2"/>
      </rPr>
      <t>270.30</t>
    </r>
  </si>
  <si>
    <t xml:space="preserve">A standardized 2" or 3.5" coupler knuckle-pin bolted on the upper coupler compliant with standard ISO 4086 .一个标准2英寸或3.5英寸的车钩，转向节销固定在符合ISO4086标准的车钩上。
</t>
  </si>
  <si>
    <t>ISO4086标准</t>
  </si>
  <si>
    <r>
      <rPr>
        <sz val="11"/>
        <rFont val="Arial"/>
        <family val="2"/>
      </rPr>
      <t>270.50</t>
    </r>
  </si>
  <si>
    <r>
      <rPr>
        <sz val="12"/>
        <rFont val="Arial"/>
        <family val="2"/>
      </rPr>
      <t xml:space="preserve">Stands: One pair of stands suitable for supporting the unhooked loaded semi-trailer. </t>
    </r>
    <r>
      <rPr>
        <sz val="12"/>
        <color theme="4" tint="-0.499984740745262"/>
        <rFont val="Arial"/>
        <family val="2"/>
      </rPr>
      <t>助稳器：一对适合支撑脱销载货半挂车的助稳器</t>
    </r>
    <r>
      <rPr>
        <sz val="12"/>
        <rFont val="Arial"/>
        <family val="2"/>
      </rPr>
      <t xml:space="preserve">
</t>
    </r>
  </si>
  <si>
    <r>
      <rPr>
        <b/>
        <sz val="12"/>
        <color indexed="9"/>
        <rFont val="Arial"/>
        <family val="2"/>
      </rPr>
      <t>TRAILER CHASSIS SPECIFICS</t>
    </r>
    <r>
      <rPr>
        <b/>
        <sz val="12"/>
        <rFont val="Arial"/>
        <family val="2"/>
      </rPr>
      <t>挂车底盘详情</t>
    </r>
  </si>
  <si>
    <r>
      <rPr>
        <sz val="11"/>
        <rFont val="Arial"/>
        <family val="2"/>
      </rPr>
      <t>280.30</t>
    </r>
  </si>
  <si>
    <r>
      <rPr>
        <sz val="12"/>
        <rFont val="Arial"/>
        <family val="2"/>
      </rPr>
      <t xml:space="preserve">A DN 50 o-ring (non-rotating) for hitching in the hook referred to in 180, of a capacity suited to the traction of the trailer's gross weight. </t>
    </r>
    <r>
      <rPr>
        <sz val="12"/>
        <color theme="4" tint="-0.499984740745262"/>
        <rFont val="Arial"/>
        <family val="2"/>
      </rPr>
      <t>180提到的一个在连接处起固定作用的DN50的O形环（不可旋转的），是和挂车总重量的牵引力相协调的</t>
    </r>
    <r>
      <rPr>
        <sz val="12"/>
        <rFont val="Arial"/>
        <family val="2"/>
      </rPr>
      <t xml:space="preserve">
</t>
    </r>
  </si>
  <si>
    <r>
      <rPr>
        <b/>
        <sz val="12"/>
        <color indexed="9"/>
        <rFont val="Arial"/>
        <family val="2"/>
      </rPr>
      <t>CONTAINER-HOLDER CHASSIS SPECIFICS</t>
    </r>
    <r>
      <rPr>
        <b/>
        <sz val="12"/>
        <rFont val="Arial"/>
        <family val="2"/>
      </rPr>
      <t>摆放集装箱的底盘详情</t>
    </r>
  </si>
  <si>
    <r>
      <rPr>
        <sz val="11"/>
        <rFont val="Arial"/>
        <family val="2"/>
      </rPr>
      <t>290.20</t>
    </r>
  </si>
  <si>
    <r>
      <rPr>
        <sz val="12"/>
        <rFont val="Arial"/>
        <family val="2"/>
      </rPr>
      <t xml:space="preserve">The Twist-Lock locks shall comply with ISO standard 1161. Their position on the chassis should enable two 20-foot containers or one 30-foot container, or one 40-foot container to be loaded in compliance with the maximum permissible loads for the axles. </t>
    </r>
    <r>
      <rPr>
        <sz val="12"/>
        <color theme="4" tint="-0.499984740745262"/>
        <rFont val="Arial"/>
        <family val="2"/>
      </rPr>
      <t>转锁应当符合ISO标准1161。它们的在底盘上的位置应该使两个20英尺的集装箱或一个30英尺的集装箱,或一个40英尺的集装箱能后装载，并且符合车轴的最大允许装载值。</t>
    </r>
  </si>
  <si>
    <t>ISO标准1161</t>
  </si>
  <si>
    <r>
      <rPr>
        <b/>
        <sz val="12"/>
        <rFont val="Arial"/>
        <family val="2"/>
      </rPr>
      <t>AGE OF THE VEHICLE</t>
    </r>
    <r>
      <rPr>
        <b/>
        <sz val="12"/>
        <color theme="4" tint="-0.249977111117893"/>
        <rFont val="Arial"/>
        <family val="2"/>
      </rPr>
      <t>车龄</t>
    </r>
  </si>
  <si>
    <r>
      <rPr>
        <sz val="12"/>
        <rFont val="Arial"/>
        <family val="2"/>
      </rPr>
      <t xml:space="preserve">Chassis shall be aged </t>
    </r>
    <r>
      <rPr>
        <sz val="12"/>
        <rFont val="Calibri"/>
        <family val="2"/>
      </rPr>
      <t>≤</t>
    </r>
    <r>
      <rPr>
        <sz val="10.199999999999999"/>
        <rFont val="Arial"/>
        <family val="2"/>
      </rPr>
      <t xml:space="preserve"> 15 years.</t>
    </r>
    <r>
      <rPr>
        <sz val="10.199999999999999"/>
        <color theme="4" tint="-0.249977111117893"/>
        <rFont val="Arial"/>
        <family val="2"/>
      </rPr>
      <t>底盘应该小于等于15年。</t>
    </r>
  </si>
  <si>
    <r>
      <rPr>
        <b/>
        <sz val="12"/>
        <rFont val="Arial"/>
        <family val="2"/>
      </rPr>
      <t>SIGNATURES</t>
    </r>
    <r>
      <rPr>
        <b/>
        <sz val="12"/>
        <color theme="4" tint="-0.249977111117893"/>
        <rFont val="Arial"/>
        <family val="2"/>
      </rPr>
      <t>签名</t>
    </r>
  </si>
  <si>
    <r>
      <rPr>
        <u/>
        <sz val="11"/>
        <rFont val="Arial"/>
        <family val="2"/>
      </rPr>
      <t>Inspecto</t>
    </r>
    <r>
      <rPr>
        <u/>
        <sz val="11"/>
        <color theme="4" tint="-0.249977111117893"/>
        <rFont val="Arial"/>
        <family val="2"/>
      </rPr>
      <t>审核人</t>
    </r>
  </si>
  <si>
    <r>
      <rPr>
        <b/>
        <u/>
        <sz val="11"/>
        <rFont val="Arial"/>
        <family val="2"/>
      </rPr>
      <t>Decision</t>
    </r>
  </si>
  <si>
    <t>车辆</t>
  </si>
  <si>
    <t>车头&amp;司机</t>
  </si>
  <si>
    <t>车辆侧面</t>
  </si>
  <si>
    <t>车辆后面</t>
  </si>
  <si>
    <t>资助证件</t>
  </si>
  <si>
    <t>天津</t>
  </si>
  <si>
    <t>天津港凯物流</t>
  </si>
  <si>
    <t>Y</t>
    <phoneticPr fontId="40" type="noConversion"/>
  </si>
  <si>
    <t>李响</t>
    <phoneticPr fontId="40" type="noConversion"/>
  </si>
  <si>
    <t>√</t>
  </si>
  <si>
    <t>东风商用车有限公司制造</t>
    <phoneticPr fontId="40" type="noConversion"/>
  </si>
  <si>
    <t>谷克敬</t>
    <phoneticPr fontId="40" type="noConversion"/>
  </si>
  <si>
    <t>克敬</t>
    <phoneticPr fontId="40" type="noConversion"/>
  </si>
  <si>
    <t>谷</t>
  </si>
  <si>
    <t>130123199304091512</t>
    <phoneticPr fontId="40" type="noConversion"/>
  </si>
  <si>
    <t>东风牌DFL551CC0A28</t>
    <phoneticPr fontId="40" type="noConversion"/>
  </si>
  <si>
    <t>冀ABC386</t>
    <phoneticPr fontId="40" type="noConversion"/>
  </si>
  <si>
    <t>冀ABC386</t>
    <phoneticPr fontId="40" type="noConversion"/>
  </si>
</sst>
</file>

<file path=xl/styles.xml><?xml version="1.0" encoding="utf-8"?>
<styleSheet xmlns="http://schemas.openxmlformats.org/spreadsheetml/2006/main">
  <numFmts count="4">
    <numFmt numFmtId="176" formatCode="_(* #,##0.00_);_(* \(#,##0.00\);_(* &quot;-&quot;??_);_(@_)"/>
    <numFmt numFmtId="177" formatCode="yyyy&quot;年&quot;m&quot;月&quot;d&quot;日&quot;;@"/>
    <numFmt numFmtId="178" formatCode="_(* #,##0_);_(* \(#,##0\);_(* &quot;-&quot;??_);_(@_)"/>
    <numFmt numFmtId="179" formatCode="#,##0_ "/>
  </numFmts>
  <fonts count="89">
    <font>
      <sz val="10"/>
      <name val="Arial"/>
      <charset val="134"/>
    </font>
    <font>
      <sz val="10"/>
      <color theme="1"/>
      <name val="Arial"/>
      <family val="2"/>
    </font>
    <font>
      <sz val="12"/>
      <color theme="1"/>
      <name val="Arial"/>
      <family val="2"/>
    </font>
    <font>
      <sz val="10"/>
      <color theme="1"/>
      <name val="Times New Roman"/>
      <family val="1"/>
    </font>
    <font>
      <sz val="10"/>
      <color indexed="8"/>
      <name val="Times New Roman"/>
      <family val="1"/>
    </font>
    <font>
      <sz val="10"/>
      <color indexed="8"/>
      <name val="Times New Roman"/>
      <family val="1"/>
    </font>
    <font>
      <sz val="10"/>
      <name val="Times New Roman"/>
      <family val="1"/>
    </font>
    <font>
      <b/>
      <sz val="10"/>
      <color theme="1"/>
      <name val="Times New Roman"/>
      <family val="1"/>
    </font>
    <font>
      <b/>
      <sz val="16"/>
      <color indexed="8"/>
      <name val="Arial"/>
      <family val="2"/>
    </font>
    <font>
      <b/>
      <sz val="16"/>
      <color theme="1"/>
      <name val="Arial"/>
      <family val="2"/>
    </font>
    <font>
      <sz val="11"/>
      <name val="Arial"/>
      <family val="2"/>
    </font>
    <font>
      <sz val="10"/>
      <name val="宋体"/>
      <family val="3"/>
      <charset val="134"/>
    </font>
    <font>
      <sz val="8"/>
      <color theme="1"/>
      <name val="Arial"/>
      <family val="2"/>
    </font>
    <font>
      <b/>
      <sz val="10"/>
      <color theme="1"/>
      <name val="Arial"/>
      <family val="2"/>
    </font>
    <font>
      <b/>
      <sz val="8"/>
      <name val="Arial"/>
      <family val="2"/>
    </font>
    <font>
      <b/>
      <sz val="12"/>
      <color theme="1"/>
      <name val="Arial"/>
      <family val="2"/>
    </font>
    <font>
      <b/>
      <sz val="12"/>
      <name val="Arial"/>
      <family val="2"/>
    </font>
    <font>
      <sz val="11"/>
      <color theme="1"/>
      <name val="Arial"/>
      <family val="2"/>
    </font>
    <font>
      <sz val="12"/>
      <name val="Arial"/>
      <family val="2"/>
    </font>
    <font>
      <sz val="12"/>
      <color rgb="FFFF0000"/>
      <name val="Arial"/>
      <family val="2"/>
    </font>
    <font>
      <sz val="12"/>
      <color rgb="FFFFC000"/>
      <name val="Arial"/>
      <family val="2"/>
    </font>
    <font>
      <b/>
      <sz val="12"/>
      <color indexed="8"/>
      <name val="Arial"/>
      <family val="2"/>
    </font>
    <font>
      <sz val="11"/>
      <color indexed="8"/>
      <name val="Arial"/>
      <family val="2"/>
    </font>
    <font>
      <sz val="12"/>
      <color indexed="8"/>
      <name val="Arial"/>
      <family val="2"/>
    </font>
    <font>
      <b/>
      <sz val="10"/>
      <color rgb="FFFF0000"/>
      <name val="Arial"/>
      <family val="2"/>
    </font>
    <font>
      <sz val="10"/>
      <color theme="1"/>
      <name val="宋体"/>
      <family val="3"/>
      <charset val="134"/>
      <scheme val="minor"/>
    </font>
    <font>
      <sz val="10"/>
      <name val="宋体"/>
      <family val="3"/>
      <charset val="134"/>
      <scheme val="minor"/>
    </font>
    <font>
      <sz val="10"/>
      <color indexed="8"/>
      <name val="宋体"/>
      <family val="3"/>
      <charset val="134"/>
      <scheme val="minor"/>
    </font>
    <font>
      <sz val="10"/>
      <color indexed="8"/>
      <name val="Arial"/>
      <family val="2"/>
    </font>
    <font>
      <b/>
      <sz val="12"/>
      <color theme="0"/>
      <name val="Arial"/>
      <family val="2"/>
    </font>
    <font>
      <u/>
      <sz val="11"/>
      <name val="Arial"/>
      <family val="2"/>
    </font>
    <font>
      <sz val="11"/>
      <name val="宋体"/>
      <family val="3"/>
      <charset val="134"/>
    </font>
    <font>
      <b/>
      <sz val="11"/>
      <name val="Arial"/>
      <family val="2"/>
    </font>
    <font>
      <b/>
      <u/>
      <sz val="11"/>
      <name val="Arial"/>
      <family val="2"/>
    </font>
    <font>
      <b/>
      <sz val="8"/>
      <color theme="1"/>
      <name val="Arial"/>
      <family val="2"/>
    </font>
    <font>
      <b/>
      <sz val="10"/>
      <name val="Arial"/>
      <family val="2"/>
    </font>
    <font>
      <sz val="11"/>
      <color rgb="FFFF0000"/>
      <name val="Arial"/>
      <family val="2"/>
    </font>
    <font>
      <b/>
      <sz val="12"/>
      <color indexed="9"/>
      <name val="Arial"/>
      <family val="2"/>
    </font>
    <font>
      <sz val="10"/>
      <color rgb="FFFF0000"/>
      <name val="Arial"/>
      <family val="2"/>
    </font>
    <font>
      <sz val="10"/>
      <color rgb="FF0000FF"/>
      <name val="Arial"/>
      <family val="2"/>
    </font>
    <font>
      <sz val="9"/>
      <name val="Arial"/>
      <family val="2"/>
    </font>
    <font>
      <sz val="8"/>
      <name val="Arial"/>
      <family val="2"/>
    </font>
    <font>
      <sz val="10"/>
      <color rgb="FFFF0000"/>
      <name val="宋体"/>
      <family val="3"/>
      <charset val="134"/>
    </font>
    <font>
      <sz val="10"/>
      <color indexed="9"/>
      <name val="Arial"/>
      <family val="2"/>
    </font>
    <font>
      <b/>
      <sz val="10"/>
      <color indexed="9"/>
      <name val="Arial"/>
      <family val="2"/>
    </font>
    <font>
      <b/>
      <sz val="14"/>
      <color indexed="9"/>
      <name val="Arial"/>
      <family val="2"/>
    </font>
    <font>
      <b/>
      <sz val="9"/>
      <name val="Trebuchet MS"/>
      <family val="2"/>
    </font>
    <font>
      <sz val="8"/>
      <color rgb="FF0070C0"/>
      <name val="Arial"/>
      <family val="2"/>
    </font>
    <font>
      <sz val="10"/>
      <name val="Arial Unicode MS"/>
      <family val="2"/>
    </font>
    <font>
      <i/>
      <sz val="10"/>
      <color rgb="FFFF0000"/>
      <name val="Arial"/>
      <family val="2"/>
    </font>
    <font>
      <i/>
      <sz val="10"/>
      <color rgb="FFFF0000"/>
      <name val="宋体"/>
      <family val="3"/>
      <charset val="134"/>
    </font>
    <font>
      <b/>
      <u/>
      <sz val="10"/>
      <name val="Arial"/>
      <family val="2"/>
    </font>
    <font>
      <sz val="11"/>
      <color theme="1"/>
      <name val="宋体"/>
      <family val="3"/>
      <charset val="134"/>
      <scheme val="minor"/>
    </font>
    <font>
      <sz val="11"/>
      <color indexed="8"/>
      <name val="Calibri"/>
      <family val="2"/>
    </font>
    <font>
      <b/>
      <sz val="16"/>
      <color theme="4" tint="-0.249977111117893"/>
      <name val="Arial"/>
      <family val="2"/>
    </font>
    <font>
      <sz val="11"/>
      <color theme="4" tint="-0.249977111117893"/>
      <name val="Arial"/>
      <family val="2"/>
    </font>
    <font>
      <sz val="8"/>
      <color indexed="8"/>
      <name val="Arial"/>
      <family val="2"/>
    </font>
    <font>
      <b/>
      <sz val="10"/>
      <color indexed="8"/>
      <name val="Arial"/>
      <family val="2"/>
    </font>
    <font>
      <b/>
      <sz val="12"/>
      <color theme="4" tint="-0.249977111117893"/>
      <name val="Arial"/>
      <family val="2"/>
    </font>
    <font>
      <sz val="12"/>
      <color theme="4" tint="-0.249977111117893"/>
      <name val="Arial"/>
      <family val="2"/>
    </font>
    <font>
      <sz val="12"/>
      <color indexed="10"/>
      <name val="Arial"/>
      <family val="2"/>
    </font>
    <font>
      <sz val="12"/>
      <color indexed="51"/>
      <name val="Arial"/>
      <family val="2"/>
    </font>
    <font>
      <sz val="12"/>
      <color theme="3"/>
      <name val="Arial"/>
      <family val="2"/>
    </font>
    <font>
      <sz val="12"/>
      <color theme="4" tint="-0.249977111117893"/>
      <name val="宋体"/>
      <family val="3"/>
      <charset val="134"/>
    </font>
    <font>
      <sz val="12"/>
      <color theme="4" tint="-0.499984740745262"/>
      <name val="Arial"/>
      <family val="2"/>
    </font>
    <font>
      <sz val="12"/>
      <color theme="4" tint="-0.499984740745262"/>
      <name val="宋体"/>
      <family val="3"/>
      <charset val="134"/>
    </font>
    <font>
      <sz val="12"/>
      <name val="Calibri"/>
      <family val="2"/>
    </font>
    <font>
      <sz val="10.199999999999999"/>
      <name val="Arial"/>
      <family val="2"/>
    </font>
    <font>
      <sz val="10.199999999999999"/>
      <color theme="4" tint="-0.249977111117893"/>
      <name val="Arial"/>
      <family val="2"/>
    </font>
    <font>
      <u/>
      <sz val="11"/>
      <color theme="4" tint="-0.249977111117893"/>
      <name val="Arial"/>
      <family val="2"/>
    </font>
    <font>
      <b/>
      <sz val="11"/>
      <color theme="4" tint="-0.249977111117893"/>
      <name val="Arial"/>
      <family val="2"/>
    </font>
    <font>
      <b/>
      <sz val="10"/>
      <color theme="4" tint="-0.249977111117893"/>
      <name val="Arial"/>
      <family val="2"/>
    </font>
    <font>
      <sz val="12"/>
      <color theme="3" tint="0.39994506668294322"/>
      <name val="Arial"/>
      <family val="2"/>
    </font>
    <font>
      <b/>
      <sz val="10"/>
      <color theme="4" tint="-0.249977111117893"/>
      <name val="宋体"/>
      <family val="3"/>
      <charset val="134"/>
    </font>
    <font>
      <sz val="10"/>
      <color indexed="8"/>
      <name val="宋体"/>
      <family val="3"/>
      <charset val="134"/>
    </font>
    <font>
      <b/>
      <sz val="8"/>
      <color indexed="8"/>
      <name val="Arial"/>
      <family val="2"/>
    </font>
    <font>
      <sz val="12"/>
      <color theme="3" tint="-0.249977111117893"/>
      <name val="Arial"/>
      <family val="2"/>
    </font>
    <font>
      <sz val="8"/>
      <name val="宋体"/>
      <family val="3"/>
      <charset val="134"/>
    </font>
    <font>
      <b/>
      <sz val="10"/>
      <color rgb="FFFF0000"/>
      <name val="宋体"/>
      <family val="3"/>
      <charset val="134"/>
    </font>
    <font>
      <b/>
      <sz val="10"/>
      <color rgb="FF0070C0"/>
      <name val="Arial"/>
      <family val="2"/>
    </font>
    <font>
      <b/>
      <sz val="10"/>
      <name val="宋体"/>
      <family val="3"/>
      <charset val="134"/>
    </font>
    <font>
      <sz val="10"/>
      <color rgb="FF0070C0"/>
      <name val="Arial"/>
      <family val="2"/>
    </font>
    <font>
      <b/>
      <sz val="12"/>
      <name val="宋体"/>
      <family val="3"/>
      <charset val="134"/>
    </font>
    <font>
      <sz val="10"/>
      <name val="Arial"/>
      <family val="2"/>
    </font>
    <font>
      <sz val="10"/>
      <name val="宋体"/>
      <family val="3"/>
      <charset val="134"/>
    </font>
    <font>
      <sz val="9"/>
      <name val="Tahoma"/>
      <family val="2"/>
    </font>
    <font>
      <sz val="9"/>
      <name val="宋体"/>
      <family val="3"/>
      <charset val="134"/>
    </font>
    <font>
      <b/>
      <sz val="9"/>
      <name val="Tahoma"/>
      <family val="2"/>
    </font>
    <font>
      <b/>
      <sz val="9"/>
      <name val="宋体"/>
      <family val="3"/>
      <charset val="134"/>
    </font>
  </fonts>
  <fills count="18">
    <fill>
      <patternFill patternType="none"/>
    </fill>
    <fill>
      <patternFill patternType="gray125"/>
    </fill>
    <fill>
      <patternFill patternType="solid">
        <fgColor theme="8" tint="0.39994506668294322"/>
        <bgColor indexed="64"/>
      </patternFill>
    </fill>
    <fill>
      <patternFill patternType="solid">
        <fgColor rgb="FFFF0000"/>
        <bgColor indexed="64"/>
      </patternFill>
    </fill>
    <fill>
      <patternFill patternType="solid">
        <fgColor rgb="FFFFC000"/>
        <bgColor indexed="64"/>
      </patternFill>
    </fill>
    <fill>
      <patternFill patternType="solid">
        <fgColor theme="8" tint="-0.499984740745262"/>
        <bgColor indexed="64"/>
      </patternFill>
    </fill>
    <fill>
      <patternFill patternType="solid">
        <fgColor theme="2" tint="-0.249977111117893"/>
        <bgColor indexed="64"/>
      </patternFill>
    </fill>
    <fill>
      <patternFill patternType="solid">
        <fgColor theme="0"/>
        <bgColor indexed="64"/>
      </patternFill>
    </fill>
    <fill>
      <patternFill patternType="solid">
        <fgColor indexed="54"/>
        <bgColor indexed="64"/>
      </patternFill>
    </fill>
    <fill>
      <patternFill patternType="solid">
        <fgColor theme="9" tint="0.39994506668294322"/>
        <bgColor indexed="64"/>
      </patternFill>
    </fill>
    <fill>
      <patternFill patternType="solid">
        <fgColor rgb="FFFFFF00"/>
        <bgColor indexed="64"/>
      </patternFill>
    </fill>
    <fill>
      <patternFill patternType="solid">
        <fgColor theme="9" tint="0.59999389629810485"/>
        <bgColor indexed="64"/>
      </patternFill>
    </fill>
    <fill>
      <patternFill patternType="solid">
        <fgColor indexed="41"/>
        <bgColor indexed="64"/>
      </patternFill>
    </fill>
    <fill>
      <patternFill patternType="solid">
        <fgColor theme="0" tint="-0.249977111117893"/>
        <bgColor indexed="64"/>
      </patternFill>
    </fill>
    <fill>
      <patternFill patternType="solid">
        <fgColor theme="9" tint="0.79995117038483843"/>
        <bgColor indexed="64"/>
      </patternFill>
    </fill>
    <fill>
      <patternFill patternType="solid">
        <fgColor theme="0" tint="-0.14996795556505021"/>
        <bgColor indexed="64"/>
      </patternFill>
    </fill>
    <fill>
      <patternFill patternType="solid">
        <fgColor rgb="FFFFFF99"/>
        <bgColor indexed="64"/>
      </patternFill>
    </fill>
    <fill>
      <patternFill patternType="solid">
        <fgColor theme="1"/>
        <bgColor indexed="64"/>
      </patternFill>
    </fill>
  </fills>
  <borders count="88">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diagonal/>
    </border>
    <border>
      <left/>
      <right style="thin">
        <color auto="1"/>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bottom style="hair">
        <color auto="1"/>
      </bottom>
      <diagonal/>
    </border>
    <border>
      <left/>
      <right style="thin">
        <color auto="1"/>
      </right>
      <top/>
      <bottom style="hair">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style="medium">
        <color auto="1"/>
      </left>
      <right/>
      <top/>
      <bottom style="hair">
        <color auto="1"/>
      </bottom>
      <diagonal/>
    </border>
    <border>
      <left/>
      <right/>
      <top/>
      <bottom style="hair">
        <color auto="1"/>
      </bottom>
      <diagonal/>
    </border>
    <border>
      <left/>
      <right style="medium">
        <color auto="1"/>
      </right>
      <top/>
      <bottom style="hair">
        <color auto="1"/>
      </bottom>
      <diagonal/>
    </border>
    <border>
      <left style="thin">
        <color indexed="8"/>
      </left>
      <right/>
      <top/>
      <bottom/>
      <diagonal/>
    </border>
    <border>
      <left style="thin">
        <color indexed="8"/>
      </left>
      <right/>
      <top/>
      <bottom style="thin">
        <color auto="1"/>
      </bottom>
      <diagonal/>
    </border>
    <border>
      <left style="thin">
        <color auto="1"/>
      </left>
      <right/>
      <top/>
      <bottom style="hair">
        <color indexed="8"/>
      </bottom>
      <diagonal/>
    </border>
    <border>
      <left/>
      <right/>
      <top/>
      <bottom style="hair">
        <color indexed="8"/>
      </bottom>
      <diagonal/>
    </border>
    <border>
      <left/>
      <right style="thin">
        <color auto="1"/>
      </right>
      <top/>
      <bottom style="hair">
        <color indexed="8"/>
      </bottom>
      <diagonal/>
    </border>
    <border>
      <left style="thin">
        <color auto="1"/>
      </left>
      <right style="thin">
        <color indexed="8"/>
      </right>
      <top/>
      <bottom style="hair">
        <color indexed="8"/>
      </bottom>
      <diagonal/>
    </border>
    <border>
      <left style="thin">
        <color indexed="8"/>
      </left>
      <right/>
      <top/>
      <bottom style="hair">
        <color indexed="8"/>
      </bottom>
      <diagonal/>
    </border>
    <border>
      <left style="thin">
        <color auto="1"/>
      </left>
      <right style="thin">
        <color indexed="8"/>
      </right>
      <top style="hair">
        <color indexed="8"/>
      </top>
      <bottom style="hair">
        <color indexed="8"/>
      </bottom>
      <diagonal/>
    </border>
    <border>
      <left style="thin">
        <color auto="1"/>
      </left>
      <right style="thin">
        <color indexed="8"/>
      </right>
      <top style="hair">
        <color indexed="8"/>
      </top>
      <bottom/>
      <diagonal/>
    </border>
    <border>
      <left style="thin">
        <color auto="1"/>
      </left>
      <right style="thin">
        <color indexed="8"/>
      </right>
      <top style="hair">
        <color indexed="8"/>
      </top>
      <bottom style="thin">
        <color auto="1"/>
      </bottom>
      <diagonal/>
    </border>
    <border>
      <left style="thin">
        <color indexed="8"/>
      </left>
      <right/>
      <top style="hair">
        <color indexed="8"/>
      </top>
      <bottom style="thin">
        <color auto="1"/>
      </bottom>
      <diagonal/>
    </border>
    <border>
      <left/>
      <right/>
      <top style="hair">
        <color indexed="8"/>
      </top>
      <bottom style="thin">
        <color auto="1"/>
      </bottom>
      <diagonal/>
    </border>
    <border>
      <left/>
      <right style="thin">
        <color auto="1"/>
      </right>
      <top style="hair">
        <color indexed="8"/>
      </top>
      <bottom style="thin">
        <color auto="1"/>
      </bottom>
      <diagonal/>
    </border>
    <border>
      <left style="thin">
        <color auto="1"/>
      </left>
      <right style="thin">
        <color auto="1"/>
      </right>
      <top/>
      <bottom style="hair">
        <color auto="1"/>
      </bottom>
      <diagonal/>
    </border>
    <border>
      <left style="thin">
        <color indexed="8"/>
      </left>
      <right style="thin">
        <color auto="1"/>
      </right>
      <top style="thin">
        <color auto="1"/>
      </top>
      <bottom style="hair">
        <color auto="1"/>
      </bottom>
      <diagonal/>
    </border>
    <border>
      <left style="thin">
        <color indexed="8"/>
      </left>
      <right style="thin">
        <color auto="1"/>
      </right>
      <top style="hair">
        <color auto="1"/>
      </top>
      <bottom/>
      <diagonal/>
    </border>
    <border>
      <left style="thin">
        <color indexed="8"/>
      </left>
      <right style="thin">
        <color auto="1"/>
      </right>
      <top/>
      <bottom style="hair">
        <color auto="1"/>
      </bottom>
      <diagonal/>
    </border>
    <border>
      <left style="thin">
        <color indexed="8"/>
      </left>
      <right style="thin">
        <color auto="1"/>
      </right>
      <top style="hair">
        <color auto="1"/>
      </top>
      <bottom style="thin">
        <color auto="1"/>
      </bottom>
      <diagonal/>
    </border>
    <border>
      <left style="thin">
        <color indexed="8"/>
      </left>
      <right style="thin">
        <color auto="1"/>
      </right>
      <top style="thin">
        <color auto="1"/>
      </top>
      <bottom style="hair">
        <color indexed="8"/>
      </bottom>
      <diagonal/>
    </border>
    <border>
      <left style="thin">
        <color indexed="8"/>
      </left>
      <right style="thin">
        <color auto="1"/>
      </right>
      <top style="hair">
        <color indexed="8"/>
      </top>
      <bottom/>
      <diagonal/>
    </border>
    <border>
      <left style="thin">
        <color indexed="8"/>
      </left>
      <right style="thin">
        <color auto="1"/>
      </right>
      <top/>
      <bottom/>
      <diagonal/>
    </border>
    <border>
      <left style="thin">
        <color indexed="8"/>
      </left>
      <right style="thin">
        <color auto="1"/>
      </right>
      <top/>
      <bottom style="thin">
        <color auto="1"/>
      </bottom>
      <diagonal/>
    </border>
    <border diagonalUp="1" diagonalDown="1">
      <left style="thin">
        <color auto="1"/>
      </left>
      <right style="thin">
        <color auto="1"/>
      </right>
      <top style="thin">
        <color auto="1"/>
      </top>
      <bottom style="thin">
        <color auto="1"/>
      </bottom>
      <diagonal style="hair">
        <color auto="1"/>
      </diagonal>
    </border>
    <border>
      <left style="medium">
        <color auto="1"/>
      </left>
      <right style="medium">
        <color auto="1"/>
      </right>
      <top style="medium">
        <color auto="1"/>
      </top>
      <bottom style="medium">
        <color auto="1"/>
      </bottom>
      <diagonal/>
    </border>
    <border diagonalUp="1" diagonalDown="1">
      <left style="thin">
        <color auto="1"/>
      </left>
      <right style="thin">
        <color auto="1"/>
      </right>
      <top style="thin">
        <color auto="1"/>
      </top>
      <bottom style="thin">
        <color auto="1"/>
      </bottom>
      <diagonal style="thin">
        <color auto="1"/>
      </diagonal>
    </border>
    <border diagonalUp="1" diagonalDown="1">
      <left style="thin">
        <color auto="1"/>
      </left>
      <right style="thin">
        <color auto="1"/>
      </right>
      <top style="thin">
        <color auto="1"/>
      </top>
      <bottom/>
      <diagonal style="thin">
        <color auto="1"/>
      </diagonal>
    </border>
    <border diagonalUp="1" diagonalDown="1">
      <left/>
      <right/>
      <top style="thin">
        <color auto="1"/>
      </top>
      <bottom style="thin">
        <color auto="1"/>
      </bottom>
      <diagonal style="thin">
        <color auto="1"/>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style="medium">
        <color auto="1"/>
      </left>
      <right style="medium">
        <color auto="1"/>
      </right>
      <top/>
      <bottom/>
      <diagonal/>
    </border>
    <border>
      <left style="medium">
        <color auto="1"/>
      </left>
      <right style="medium">
        <color auto="1"/>
      </right>
      <top style="medium">
        <color auto="1"/>
      </top>
      <bottom/>
      <diagonal/>
    </border>
    <border>
      <left/>
      <right style="medium">
        <color auto="1"/>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thin">
        <color auto="1"/>
      </right>
      <top/>
      <bottom style="medium">
        <color auto="1"/>
      </bottom>
      <diagonal/>
    </border>
  </borders>
  <cellStyleXfs count="8">
    <xf numFmtId="0" fontId="0" fillId="0" borderId="0"/>
    <xf numFmtId="9" fontId="83" fillId="0" borderId="0" applyFont="0" applyFill="0" applyBorder="0" applyAlignment="0" applyProtection="0"/>
    <xf numFmtId="176" fontId="83" fillId="0" borderId="0" applyFont="0" applyFill="0" applyBorder="0" applyAlignment="0" applyProtection="0"/>
    <xf numFmtId="0" fontId="53" fillId="0" borderId="0"/>
    <xf numFmtId="0" fontId="52" fillId="0" borderId="0"/>
    <xf numFmtId="0" fontId="52" fillId="0" borderId="0"/>
    <xf numFmtId="0" fontId="83" fillId="0" borderId="0"/>
    <xf numFmtId="0" fontId="83" fillId="0" borderId="0"/>
  </cellStyleXfs>
  <cellXfs count="842">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center" vertical="center"/>
    </xf>
    <xf numFmtId="0" fontId="1" fillId="0" borderId="0" xfId="0" applyFont="1" applyAlignment="1" applyProtection="1">
      <alignment horizontal="left" vertical="center" wrapText="1"/>
      <protection locked="0"/>
    </xf>
    <xf numFmtId="0" fontId="0" fillId="0" borderId="0" xfId="0" applyFont="1" applyFill="1" applyAlignment="1" applyProtection="1">
      <alignment vertical="center" wrapText="1"/>
      <protection locked="0"/>
    </xf>
    <xf numFmtId="0" fontId="2" fillId="0" borderId="0" xfId="5" applyFont="1" applyBorder="1" applyAlignment="1" applyProtection="1">
      <alignment horizontal="left" vertical="top" wrapText="1"/>
      <protection locked="0"/>
    </xf>
    <xf numFmtId="0" fontId="3" fillId="0" borderId="0" xfId="4" applyFont="1" applyAlignment="1" applyProtection="1">
      <alignment horizontal="left" vertical="top" wrapText="1"/>
      <protection locked="0"/>
    </xf>
    <xf numFmtId="0" fontId="4" fillId="0" borderId="0" xfId="3" applyFont="1" applyAlignment="1" applyProtection="1">
      <alignment horizontal="left" vertical="top" wrapText="1"/>
      <protection locked="0"/>
    </xf>
    <xf numFmtId="0" fontId="5" fillId="0" borderId="0" xfId="3" applyFont="1" applyAlignment="1" applyProtection="1">
      <alignment horizontal="left" vertical="top" wrapText="1"/>
      <protection locked="0"/>
    </xf>
    <xf numFmtId="0" fontId="6" fillId="0" borderId="0" xfId="3" applyFont="1" applyFill="1" applyAlignment="1" applyProtection="1">
      <alignment horizontal="left" vertical="top" wrapText="1"/>
      <protection locked="0"/>
    </xf>
    <xf numFmtId="0" fontId="7" fillId="0" borderId="0" xfId="4" applyFont="1" applyAlignment="1" applyProtection="1">
      <alignment horizontal="left" vertical="center" wrapText="1"/>
    </xf>
    <xf numFmtId="0" fontId="7" fillId="0" borderId="0" xfId="4" applyFont="1" applyAlignment="1" applyProtection="1">
      <alignment horizontal="center" vertical="center" wrapText="1"/>
    </xf>
    <xf numFmtId="0" fontId="6" fillId="0" borderId="0" xfId="4" applyFont="1" applyAlignment="1" applyProtection="1">
      <alignment horizontal="center" vertical="center" wrapText="1"/>
    </xf>
    <xf numFmtId="0" fontId="3" fillId="0" borderId="0" xfId="4" applyFont="1" applyAlignment="1" applyProtection="1">
      <alignment horizontal="center" vertical="center" wrapText="1"/>
    </xf>
    <xf numFmtId="0" fontId="3" fillId="0" borderId="0" xfId="4" applyFont="1" applyAlignment="1" applyProtection="1">
      <alignment horizontal="center" vertical="top" wrapText="1"/>
      <protection locked="0"/>
    </xf>
    <xf numFmtId="0" fontId="0" fillId="0" borderId="0" xfId="0" applyAlignment="1">
      <alignment horizontal="left" vertical="center"/>
    </xf>
    <xf numFmtId="0" fontId="0" fillId="0" borderId="0" xfId="0" applyAlignment="1">
      <alignment vertical="center"/>
    </xf>
    <xf numFmtId="0" fontId="0" fillId="0" borderId="4" xfId="0" applyFont="1" applyFill="1" applyBorder="1" applyAlignment="1" applyProtection="1">
      <alignment horizontal="left" vertical="center" wrapText="1"/>
    </xf>
    <xf numFmtId="0" fontId="10" fillId="0" borderId="5" xfId="0" applyFont="1" applyFill="1" applyBorder="1" applyAlignment="1" applyProtection="1">
      <alignment horizontal="right" vertical="center" wrapText="1"/>
      <protection locked="0"/>
    </xf>
    <xf numFmtId="0" fontId="0" fillId="0" borderId="4" xfId="0" applyFont="1" applyFill="1" applyBorder="1" applyAlignment="1" applyProtection="1">
      <alignment vertical="center" wrapText="1"/>
      <protection locked="0"/>
    </xf>
    <xf numFmtId="0" fontId="0" fillId="0" borderId="5" xfId="0" applyFont="1" applyFill="1" applyBorder="1" applyAlignment="1" applyProtection="1">
      <alignment vertical="center" wrapText="1"/>
      <protection locked="0"/>
    </xf>
    <xf numFmtId="0" fontId="0" fillId="0" borderId="7" xfId="0" applyFont="1" applyFill="1" applyBorder="1" applyAlignment="1" applyProtection="1">
      <alignment horizontal="left" vertical="center" wrapText="1"/>
    </xf>
    <xf numFmtId="0" fontId="10" fillId="0" borderId="0" xfId="0" applyFont="1" applyFill="1" applyBorder="1" applyAlignment="1" applyProtection="1">
      <alignment horizontal="right" vertical="center" wrapText="1"/>
      <protection locked="0"/>
    </xf>
    <xf numFmtId="0" fontId="11" fillId="0" borderId="0" xfId="0" applyFont="1" applyFill="1" applyBorder="1" applyAlignment="1" applyProtection="1">
      <alignment horizontal="left" vertical="center" wrapText="1"/>
    </xf>
    <xf numFmtId="0" fontId="0" fillId="0" borderId="8" xfId="0" applyFont="1" applyFill="1" applyBorder="1" applyAlignment="1" applyProtection="1">
      <alignment horizontal="left" vertical="center" wrapText="1"/>
    </xf>
    <xf numFmtId="0" fontId="0" fillId="0" borderId="7" xfId="0" applyFont="1" applyFill="1" applyBorder="1" applyAlignment="1" applyProtection="1">
      <alignment vertical="center" wrapText="1"/>
      <protection locked="0"/>
    </xf>
    <xf numFmtId="0" fontId="0" fillId="0" borderId="0" xfId="0" applyFont="1" applyFill="1" applyBorder="1" applyAlignment="1" applyProtection="1">
      <alignment vertical="center" wrapText="1"/>
      <protection locked="0"/>
    </xf>
    <xf numFmtId="0" fontId="0" fillId="0" borderId="9" xfId="0" applyFont="1" applyFill="1" applyBorder="1" applyAlignment="1" applyProtection="1">
      <alignment horizontal="left" vertical="center" wrapText="1"/>
    </xf>
    <xf numFmtId="0" fontId="10" fillId="0" borderId="10" xfId="0" applyFont="1" applyFill="1" applyBorder="1" applyAlignment="1" applyProtection="1">
      <alignment horizontal="right" vertical="center" wrapText="1"/>
      <protection locked="0"/>
    </xf>
    <xf numFmtId="0" fontId="0" fillId="0" borderId="9" xfId="0" applyFont="1" applyFill="1" applyBorder="1" applyAlignment="1" applyProtection="1">
      <alignment vertical="center" wrapText="1"/>
      <protection locked="0"/>
    </xf>
    <xf numFmtId="0" fontId="0" fillId="0" borderId="10" xfId="0" applyFont="1" applyFill="1" applyBorder="1" applyAlignment="1" applyProtection="1">
      <alignment vertical="center" wrapText="1"/>
      <protection locked="0"/>
    </xf>
    <xf numFmtId="0" fontId="0" fillId="0" borderId="0" xfId="0" applyFont="1" applyFill="1" applyBorder="1" applyAlignment="1" applyProtection="1">
      <alignment horizontal="left" vertical="center" wrapText="1"/>
    </xf>
    <xf numFmtId="0" fontId="10" fillId="0" borderId="0" xfId="0" applyFont="1" applyFill="1" applyBorder="1" applyAlignment="1" applyProtection="1">
      <alignment horizontal="right" vertical="center"/>
      <protection locked="0"/>
    </xf>
    <xf numFmtId="0" fontId="12" fillId="0" borderId="0" xfId="0" applyFont="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14" fillId="0" borderId="0" xfId="0" applyFont="1" applyBorder="1" applyAlignment="1">
      <alignment horizontal="center" vertical="center" textRotation="90"/>
    </xf>
    <xf numFmtId="0" fontId="15" fillId="2" borderId="1" xfId="4" applyFont="1" applyFill="1" applyBorder="1" applyAlignment="1" applyProtection="1">
      <alignment horizontal="left" vertical="center" wrapText="1"/>
    </xf>
    <xf numFmtId="0" fontId="15" fillId="0" borderId="0" xfId="4" applyFont="1" applyFill="1" applyBorder="1" applyAlignment="1" applyProtection="1">
      <alignment vertical="center" wrapText="1"/>
    </xf>
    <xf numFmtId="0" fontId="17" fillId="0" borderId="12" xfId="4" applyFont="1" applyFill="1" applyBorder="1" applyAlignment="1" applyProtection="1">
      <alignment horizontal="left" vertical="center" wrapText="1"/>
    </xf>
    <xf numFmtId="0" fontId="19" fillId="3" borderId="0" xfId="4" applyFont="1" applyFill="1" applyBorder="1" applyAlignment="1" applyProtection="1">
      <alignment vertical="center" wrapText="1"/>
    </xf>
    <xf numFmtId="0" fontId="15" fillId="0" borderId="0" xfId="4" applyFont="1" applyFill="1" applyAlignment="1" applyProtection="1">
      <alignment horizontal="left" vertical="center" wrapText="1"/>
    </xf>
    <xf numFmtId="0" fontId="18" fillId="0" borderId="0" xfId="4" applyFont="1" applyFill="1" applyAlignment="1" applyProtection="1">
      <alignment horizontal="center" vertical="center" wrapText="1"/>
    </xf>
    <xf numFmtId="0" fontId="3" fillId="0" borderId="0" xfId="4" applyFont="1" applyAlignment="1" applyProtection="1">
      <alignment horizontal="center" vertical="center" wrapText="1"/>
      <protection locked="0"/>
    </xf>
    <xf numFmtId="0" fontId="3" fillId="0" borderId="0" xfId="4" applyFont="1" applyFill="1" applyAlignment="1" applyProtection="1">
      <alignment horizontal="center" vertical="center" wrapText="1"/>
    </xf>
    <xf numFmtId="0" fontId="3" fillId="0" borderId="0" xfId="4" applyFont="1" applyFill="1" applyAlignment="1" applyProtection="1">
      <alignment horizontal="center" vertical="top" wrapText="1"/>
      <protection locked="0"/>
    </xf>
    <xf numFmtId="0" fontId="15" fillId="0" borderId="0" xfId="4" applyFont="1" applyFill="1" applyBorder="1" applyAlignment="1" applyProtection="1">
      <alignment horizontal="center" vertical="center" wrapText="1"/>
    </xf>
    <xf numFmtId="0" fontId="17" fillId="0" borderId="16" xfId="4" applyFont="1" applyFill="1" applyBorder="1" applyAlignment="1" applyProtection="1">
      <alignment horizontal="left" vertical="center" wrapText="1"/>
    </xf>
    <xf numFmtId="0" fontId="10" fillId="0" borderId="16" xfId="4" applyFont="1" applyFill="1" applyBorder="1" applyAlignment="1" applyProtection="1">
      <alignment horizontal="left" vertical="center" wrapText="1"/>
    </xf>
    <xf numFmtId="0" fontId="10" fillId="0" borderId="12" xfId="4" applyFont="1" applyFill="1" applyBorder="1" applyAlignment="1" applyProtection="1">
      <alignment horizontal="left" vertical="center" wrapText="1"/>
    </xf>
    <xf numFmtId="0" fontId="10" fillId="0" borderId="17" xfId="4" applyFont="1" applyFill="1" applyBorder="1" applyAlignment="1" applyProtection="1">
      <alignment horizontal="left" vertical="center" wrapText="1"/>
    </xf>
    <xf numFmtId="0" fontId="20" fillId="4" borderId="0" xfId="4" applyFont="1" applyFill="1" applyBorder="1" applyAlignment="1" applyProtection="1">
      <alignment horizontal="center" vertical="center" wrapText="1"/>
    </xf>
    <xf numFmtId="0" fontId="18" fillId="0" borderId="0" xfId="4" applyFont="1" applyFill="1" applyBorder="1" applyAlignment="1" applyProtection="1">
      <alignment horizontal="left" vertical="center" wrapText="1"/>
    </xf>
    <xf numFmtId="0" fontId="3" fillId="0" borderId="12" xfId="4" applyFont="1" applyBorder="1" applyAlignment="1" applyProtection="1">
      <alignment horizontal="left" vertical="top" wrapText="1"/>
      <protection locked="0"/>
    </xf>
    <xf numFmtId="0" fontId="16" fillId="2" borderId="1" xfId="4" applyFont="1" applyFill="1" applyBorder="1" applyAlignment="1" applyProtection="1">
      <alignment horizontal="left" vertical="center" wrapText="1"/>
    </xf>
    <xf numFmtId="0" fontId="16" fillId="0" borderId="0" xfId="4" applyFont="1" applyFill="1" applyBorder="1" applyAlignment="1" applyProtection="1">
      <alignment horizontal="left" vertical="top" wrapText="1"/>
    </xf>
    <xf numFmtId="0" fontId="21" fillId="0" borderId="0" xfId="3" applyFont="1" applyBorder="1" applyAlignment="1" applyProtection="1">
      <alignment horizontal="left" vertical="center" wrapText="1"/>
    </xf>
    <xf numFmtId="0" fontId="18" fillId="0" borderId="0" xfId="4" applyFont="1" applyBorder="1" applyAlignment="1" applyProtection="1">
      <alignment horizontal="left" vertical="center" wrapText="1"/>
    </xf>
    <xf numFmtId="0" fontId="4" fillId="0" borderId="0" xfId="3" applyFont="1" applyAlignment="1" applyProtection="1">
      <alignment horizontal="left" vertical="center" wrapText="1"/>
      <protection locked="0"/>
    </xf>
    <xf numFmtId="0" fontId="5" fillId="0" borderId="0" xfId="3" applyFont="1" applyBorder="1" applyAlignment="1" applyProtection="1">
      <alignment horizontal="left" vertical="center" wrapText="1"/>
    </xf>
    <xf numFmtId="0" fontId="5" fillId="0" borderId="0" xfId="3" applyFont="1" applyBorder="1" applyAlignment="1" applyProtection="1">
      <alignment horizontal="center" vertical="top" wrapText="1"/>
      <protection locked="0"/>
    </xf>
    <xf numFmtId="0" fontId="21" fillId="0" borderId="0" xfId="3" applyFont="1" applyBorder="1" applyAlignment="1" applyProtection="1">
      <alignment horizontal="left" vertical="top" wrapText="1"/>
    </xf>
    <xf numFmtId="0" fontId="21" fillId="2" borderId="1" xfId="3" applyFont="1" applyFill="1" applyBorder="1" applyAlignment="1" applyProtection="1">
      <alignment horizontal="left" vertical="center" wrapText="1"/>
    </xf>
    <xf numFmtId="0" fontId="21" fillId="0" borderId="0" xfId="3" applyFont="1" applyFill="1" applyBorder="1" applyAlignment="1" applyProtection="1">
      <alignment horizontal="left" vertical="top" wrapText="1"/>
    </xf>
    <xf numFmtId="0" fontId="10" fillId="0" borderId="12" xfId="3" applyFont="1" applyFill="1" applyBorder="1" applyAlignment="1" applyProtection="1">
      <alignment horizontal="left" vertical="center" wrapText="1"/>
    </xf>
    <xf numFmtId="0" fontId="16" fillId="0" borderId="33" xfId="4" applyFont="1" applyFill="1" applyBorder="1" applyAlignment="1" applyProtection="1">
      <alignment horizontal="left" vertical="center" wrapText="1"/>
    </xf>
    <xf numFmtId="0" fontId="18" fillId="0" borderId="33" xfId="4" applyFont="1" applyBorder="1" applyAlignment="1" applyProtection="1">
      <alignment horizontal="left" vertical="center" wrapText="1"/>
    </xf>
    <xf numFmtId="0" fontId="3" fillId="0" borderId="0" xfId="4" applyFont="1" applyAlignment="1" applyProtection="1">
      <alignment horizontal="left" vertical="center" wrapText="1"/>
      <protection locked="0"/>
    </xf>
    <xf numFmtId="0" fontId="6" fillId="0" borderId="33" xfId="4" applyFont="1" applyBorder="1" applyAlignment="1" applyProtection="1">
      <alignment horizontal="left" vertical="center" wrapText="1"/>
    </xf>
    <xf numFmtId="0" fontId="6" fillId="0" borderId="33" xfId="4" applyFont="1" applyBorder="1" applyAlignment="1" applyProtection="1">
      <alignment horizontal="left" vertical="top" wrapText="1"/>
      <protection locked="0"/>
    </xf>
    <xf numFmtId="0" fontId="16" fillId="2" borderId="17" xfId="4" applyFont="1" applyFill="1" applyBorder="1" applyAlignment="1" applyProtection="1">
      <alignment horizontal="left" vertical="center" wrapText="1"/>
    </xf>
    <xf numFmtId="0" fontId="22" fillId="0" borderId="12" xfId="3" applyFont="1" applyBorder="1" applyAlignment="1" applyProtection="1">
      <alignment horizontal="left" vertical="center" wrapText="1"/>
    </xf>
    <xf numFmtId="0" fontId="16" fillId="0" borderId="0" xfId="4" applyFont="1" applyFill="1" applyAlignment="1" applyProtection="1">
      <alignment horizontal="left" vertical="center" wrapText="1"/>
    </xf>
    <xf numFmtId="0" fontId="18" fillId="0" borderId="0" xfId="4" applyFont="1" applyAlignment="1" applyProtection="1">
      <alignment horizontal="left" vertical="center" wrapText="1"/>
    </xf>
    <xf numFmtId="0" fontId="6" fillId="0" borderId="0" xfId="4" applyFont="1" applyAlignment="1" applyProtection="1">
      <alignment horizontal="left" vertical="center" wrapText="1"/>
    </xf>
    <xf numFmtId="0" fontId="6" fillId="0" borderId="0" xfId="4" applyFont="1" applyAlignment="1" applyProtection="1">
      <alignment horizontal="left" vertical="top" wrapText="1"/>
      <protection locked="0"/>
    </xf>
    <xf numFmtId="0" fontId="16" fillId="0" borderId="0" xfId="4" applyFont="1" applyFill="1" applyBorder="1" applyAlignment="1" applyProtection="1">
      <alignment horizontal="left" vertical="center" wrapText="1"/>
    </xf>
    <xf numFmtId="0" fontId="6" fillId="0" borderId="0" xfId="4" applyFont="1" applyBorder="1" applyAlignment="1" applyProtection="1">
      <alignment horizontal="left" vertical="center" wrapText="1"/>
    </xf>
    <xf numFmtId="0" fontId="6" fillId="0" borderId="0" xfId="4" applyFont="1" applyBorder="1" applyAlignment="1" applyProtection="1">
      <alignment horizontal="left" vertical="top" wrapText="1"/>
      <protection locked="0"/>
    </xf>
    <xf numFmtId="0" fontId="22" fillId="0" borderId="16" xfId="3" applyFont="1" applyBorder="1" applyAlignment="1" applyProtection="1">
      <alignment horizontal="left" vertical="center" wrapText="1"/>
    </xf>
    <xf numFmtId="0" fontId="10" fillId="0" borderId="12" xfId="3" applyFont="1" applyBorder="1" applyAlignment="1" applyProtection="1">
      <alignment horizontal="left" vertical="center" wrapText="1"/>
    </xf>
    <xf numFmtId="0" fontId="10" fillId="0" borderId="0" xfId="3" applyFont="1" applyBorder="1" applyAlignment="1" applyProtection="1">
      <alignment horizontal="left" vertical="center" wrapText="1"/>
    </xf>
    <xf numFmtId="0" fontId="23" fillId="0" borderId="0" xfId="3" applyFont="1" applyBorder="1" applyAlignment="1" applyProtection="1">
      <alignment horizontal="center" vertical="center" wrapText="1"/>
      <protection locked="0"/>
    </xf>
    <xf numFmtId="49" fontId="16" fillId="2" borderId="1" xfId="3" applyNumberFormat="1" applyFont="1" applyFill="1" applyBorder="1" applyAlignment="1" applyProtection="1">
      <alignment horizontal="left" vertical="center" wrapText="1"/>
    </xf>
    <xf numFmtId="0" fontId="16" fillId="0" borderId="0" xfId="3" applyFont="1" applyFill="1" applyBorder="1" applyAlignment="1" applyProtection="1">
      <alignment horizontal="left" vertical="top" wrapText="1"/>
    </xf>
    <xf numFmtId="0" fontId="10" fillId="0" borderId="16" xfId="4" applyFont="1" applyFill="1" applyBorder="1" applyAlignment="1" applyProtection="1">
      <alignment horizontal="left" vertical="center"/>
    </xf>
    <xf numFmtId="49" fontId="10" fillId="0" borderId="16" xfId="3" applyNumberFormat="1" applyFont="1" applyFill="1" applyBorder="1" applyAlignment="1" applyProtection="1">
      <alignment horizontal="left" vertical="center" wrapText="1"/>
    </xf>
    <xf numFmtId="49" fontId="10" fillId="0" borderId="12" xfId="3" applyNumberFormat="1" applyFont="1" applyFill="1" applyBorder="1" applyAlignment="1" applyProtection="1">
      <alignment horizontal="left" vertical="center" wrapText="1"/>
    </xf>
    <xf numFmtId="0" fontId="10" fillId="0" borderId="5" xfId="0" applyFont="1" applyFill="1" applyBorder="1" applyAlignment="1" applyProtection="1">
      <alignment horizontal="right" vertical="center"/>
      <protection locked="0"/>
    </xf>
    <xf numFmtId="0" fontId="0" fillId="0" borderId="6" xfId="0" applyFill="1" applyBorder="1" applyAlignment="1" applyProtection="1">
      <alignment horizontal="left" vertical="center"/>
      <protection locked="0"/>
    </xf>
    <xf numFmtId="0" fontId="24" fillId="0" borderId="8" xfId="0" applyFont="1" applyFill="1" applyBorder="1" applyAlignment="1" applyProtection="1">
      <alignment horizontal="left" vertical="center"/>
      <protection locked="0"/>
    </xf>
    <xf numFmtId="0" fontId="10" fillId="0" borderId="10" xfId="0" applyFont="1" applyFill="1" applyBorder="1" applyAlignment="1" applyProtection="1">
      <alignment horizontal="right" vertical="center"/>
      <protection locked="0"/>
    </xf>
    <xf numFmtId="0" fontId="24" fillId="0" borderId="11" xfId="0" applyFont="1" applyFill="1" applyBorder="1" applyAlignment="1" applyProtection="1">
      <alignment horizontal="left" vertical="center"/>
      <protection locked="0"/>
    </xf>
    <xf numFmtId="0" fontId="11" fillId="0" borderId="0" xfId="0" applyFont="1" applyBorder="1"/>
    <xf numFmtId="0" fontId="0" fillId="0" borderId="0" xfId="0" applyBorder="1"/>
    <xf numFmtId="0" fontId="1" fillId="0" borderId="0" xfId="0" applyFont="1" applyBorder="1" applyAlignment="1" applyProtection="1">
      <alignment horizontal="left" vertical="center" wrapText="1"/>
      <protection locked="0"/>
    </xf>
    <xf numFmtId="0" fontId="25" fillId="0" borderId="0" xfId="4" applyFont="1" applyAlignment="1" applyProtection="1">
      <alignment horizontal="left" vertical="top" wrapText="1"/>
      <protection locked="0"/>
    </xf>
    <xf numFmtId="0" fontId="18" fillId="0" borderId="1" xfId="3" applyFont="1" applyFill="1" applyBorder="1" applyAlignment="1" applyProtection="1">
      <alignment horizontal="center" vertical="center" wrapText="1"/>
    </xf>
    <xf numFmtId="0" fontId="2" fillId="0" borderId="0" xfId="4" applyFont="1" applyAlignment="1" applyProtection="1">
      <alignment horizontal="center" vertical="top" wrapText="1"/>
      <protection locked="0"/>
    </xf>
    <xf numFmtId="0" fontId="26" fillId="0" borderId="1" xfId="3" applyFont="1" applyFill="1" applyBorder="1" applyAlignment="1" applyProtection="1">
      <alignment horizontal="left" vertical="center" wrapText="1"/>
    </xf>
    <xf numFmtId="0" fontId="2" fillId="0" borderId="0" xfId="4" applyFont="1" applyAlignment="1" applyProtection="1">
      <alignment horizontal="center" vertical="center" wrapText="1"/>
      <protection locked="0"/>
    </xf>
    <xf numFmtId="0" fontId="25" fillId="0" borderId="0" xfId="4" applyFont="1" applyAlignment="1" applyProtection="1">
      <alignment horizontal="left" vertical="center" wrapText="1"/>
      <protection locked="0"/>
    </xf>
    <xf numFmtId="0" fontId="18" fillId="0" borderId="42" xfId="3" applyFont="1" applyFill="1" applyBorder="1" applyAlignment="1" applyProtection="1">
      <alignment horizontal="center" vertical="center" wrapText="1"/>
    </xf>
    <xf numFmtId="0" fontId="26" fillId="0" borderId="42" xfId="3" applyFont="1" applyFill="1" applyBorder="1" applyAlignment="1" applyProtection="1">
      <alignment horizontal="left" vertical="center" wrapText="1"/>
    </xf>
    <xf numFmtId="0" fontId="18" fillId="0" borderId="12" xfId="3" applyFont="1" applyFill="1" applyBorder="1" applyAlignment="1" applyProtection="1">
      <alignment horizontal="center" vertical="center" wrapText="1"/>
    </xf>
    <xf numFmtId="0" fontId="26" fillId="0" borderId="12" xfId="3" applyFont="1" applyFill="1" applyBorder="1" applyAlignment="1" applyProtection="1">
      <alignment horizontal="left" vertical="center" wrapText="1"/>
    </xf>
    <xf numFmtId="0" fontId="2" fillId="0" borderId="17" xfId="4" applyFont="1" applyBorder="1" applyAlignment="1" applyProtection="1">
      <alignment horizontal="center" vertical="center" wrapText="1"/>
      <protection locked="0"/>
    </xf>
    <xf numFmtId="0" fontId="25" fillId="0" borderId="17" xfId="4" applyFont="1" applyBorder="1" applyAlignment="1" applyProtection="1">
      <alignment horizontal="left" vertical="center" wrapText="1"/>
      <protection locked="0"/>
    </xf>
    <xf numFmtId="0" fontId="2" fillId="0" borderId="12" xfId="4" applyFont="1" applyBorder="1" applyAlignment="1" applyProtection="1">
      <alignment horizontal="center" vertical="center" wrapText="1"/>
      <protection locked="0"/>
    </xf>
    <xf numFmtId="0" fontId="25" fillId="0" borderId="12" xfId="4" applyFont="1" applyBorder="1" applyAlignment="1" applyProtection="1">
      <alignment horizontal="left" vertical="center" wrapText="1"/>
      <protection locked="0"/>
    </xf>
    <xf numFmtId="0" fontId="2" fillId="0" borderId="0" xfId="4" applyFont="1" applyAlignment="1" applyProtection="1">
      <alignment horizontal="left" vertical="top" wrapText="1"/>
      <protection locked="0"/>
    </xf>
    <xf numFmtId="0" fontId="2" fillId="0" borderId="42" xfId="4" applyFont="1" applyBorder="1" applyAlignment="1" applyProtection="1">
      <alignment horizontal="center" vertical="center" wrapText="1"/>
      <protection locked="0"/>
    </xf>
    <xf numFmtId="0" fontId="25" fillId="0" borderId="42" xfId="4" applyFont="1" applyBorder="1" applyAlignment="1" applyProtection="1">
      <alignment horizontal="left" vertical="center" wrapText="1"/>
      <protection locked="0"/>
    </xf>
    <xf numFmtId="0" fontId="23" fillId="0" borderId="0" xfId="3" applyFont="1" applyAlignment="1" applyProtection="1">
      <alignment horizontal="center" vertical="center" wrapText="1"/>
      <protection locked="0"/>
    </xf>
    <xf numFmtId="0" fontId="23" fillId="0" borderId="0" xfId="3" applyFont="1" applyAlignment="1" applyProtection="1">
      <alignment horizontal="left" vertical="top" wrapText="1"/>
      <protection locked="0"/>
    </xf>
    <xf numFmtId="0" fontId="27" fillId="0" borderId="0" xfId="3" applyFont="1" applyAlignment="1" applyProtection="1">
      <alignment horizontal="left" vertical="center" wrapText="1"/>
      <protection locked="0"/>
    </xf>
    <xf numFmtId="0" fontId="2" fillId="0" borderId="1" xfId="4" applyFont="1" applyBorder="1" applyAlignment="1" applyProtection="1">
      <alignment horizontal="center" vertical="center" wrapText="1"/>
      <protection locked="0"/>
    </xf>
    <xf numFmtId="0" fontId="25" fillId="0" borderId="1" xfId="4" applyFont="1" applyBorder="1" applyAlignment="1" applyProtection="1">
      <alignment horizontal="left" vertical="center" wrapText="1"/>
      <protection locked="0"/>
    </xf>
    <xf numFmtId="0" fontId="23" fillId="0" borderId="1" xfId="3" applyFont="1" applyBorder="1" applyAlignment="1" applyProtection="1">
      <alignment horizontal="center" vertical="center" wrapText="1"/>
      <protection locked="0"/>
    </xf>
    <xf numFmtId="0" fontId="27" fillId="0" borderId="1" xfId="3" applyFont="1" applyBorder="1" applyAlignment="1" applyProtection="1">
      <alignment horizontal="left" vertical="center" wrapText="1"/>
      <protection locked="0"/>
    </xf>
    <xf numFmtId="0" fontId="23" fillId="0" borderId="43" xfId="3" applyFont="1" applyBorder="1" applyAlignment="1" applyProtection="1">
      <alignment horizontal="center" vertical="center" wrapText="1"/>
      <protection locked="0"/>
    </xf>
    <xf numFmtId="0" fontId="27" fillId="0" borderId="43" xfId="3" applyFont="1" applyBorder="1" applyAlignment="1" applyProtection="1">
      <alignment horizontal="left" vertical="center" wrapText="1"/>
      <protection locked="0"/>
    </xf>
    <xf numFmtId="0" fontId="23" fillId="0" borderId="44" xfId="3" applyFont="1" applyBorder="1" applyAlignment="1" applyProtection="1">
      <alignment horizontal="center" vertical="center" wrapText="1"/>
      <protection locked="0"/>
    </xf>
    <xf numFmtId="0" fontId="27" fillId="0" borderId="44" xfId="3" applyFont="1" applyBorder="1" applyAlignment="1" applyProtection="1">
      <alignment horizontal="left" vertical="center" wrapText="1"/>
      <protection locked="0"/>
    </xf>
    <xf numFmtId="0" fontId="2" fillId="0" borderId="44" xfId="4" applyFont="1" applyBorder="1" applyAlignment="1" applyProtection="1">
      <alignment horizontal="center" vertical="center" wrapText="1"/>
      <protection locked="0"/>
    </xf>
    <xf numFmtId="0" fontId="25" fillId="0" borderId="44" xfId="4" applyFont="1" applyBorder="1" applyAlignment="1" applyProtection="1">
      <alignment horizontal="left" vertical="center" wrapText="1"/>
      <protection locked="0"/>
    </xf>
    <xf numFmtId="0" fontId="2" fillId="0" borderId="43" xfId="4" applyFont="1" applyBorder="1" applyAlignment="1" applyProtection="1">
      <alignment horizontal="center" vertical="center" wrapText="1"/>
      <protection locked="0"/>
    </xf>
    <xf numFmtId="0" fontId="25" fillId="0" borderId="43" xfId="4" applyFont="1" applyBorder="1" applyAlignment="1" applyProtection="1">
      <alignment horizontal="left" vertical="center" wrapText="1"/>
      <protection locked="0"/>
    </xf>
    <xf numFmtId="0" fontId="27" fillId="0" borderId="0" xfId="3" applyFont="1" applyBorder="1" applyAlignment="1" applyProtection="1">
      <alignment horizontal="left" vertical="center" wrapText="1"/>
      <protection locked="0"/>
    </xf>
    <xf numFmtId="0" fontId="28" fillId="0" borderId="0" xfId="3" applyFont="1" applyAlignment="1" applyProtection="1">
      <alignment horizontal="left" vertical="center" wrapText="1"/>
      <protection locked="0"/>
    </xf>
    <xf numFmtId="0" fontId="1" fillId="0" borderId="42" xfId="4" applyFont="1" applyBorder="1" applyAlignment="1" applyProtection="1">
      <alignment horizontal="left" vertical="center" wrapText="1"/>
      <protection locked="0"/>
    </xf>
    <xf numFmtId="0" fontId="1" fillId="0" borderId="44" xfId="4" applyFont="1" applyBorder="1" applyAlignment="1" applyProtection="1">
      <alignment horizontal="left" vertical="center" wrapText="1"/>
      <protection locked="0"/>
    </xf>
    <xf numFmtId="0" fontId="1" fillId="0" borderId="43" xfId="4" applyFont="1" applyBorder="1" applyAlignment="1" applyProtection="1">
      <alignment horizontal="left" vertical="center" wrapText="1"/>
      <protection locked="0"/>
    </xf>
    <xf numFmtId="0" fontId="1" fillId="0" borderId="0" xfId="4" applyFont="1" applyAlignment="1" applyProtection="1">
      <alignment horizontal="left" vertical="center" wrapText="1"/>
      <protection locked="0"/>
    </xf>
    <xf numFmtId="0" fontId="18" fillId="0" borderId="0" xfId="3" applyFont="1" applyFill="1" applyAlignment="1" applyProtection="1">
      <alignment horizontal="center" vertical="center" wrapText="1"/>
      <protection locked="0"/>
    </xf>
    <xf numFmtId="0" fontId="18" fillId="0" borderId="0" xfId="3" applyFont="1" applyFill="1" applyAlignment="1" applyProtection="1">
      <alignment horizontal="left" vertical="top" wrapText="1"/>
      <protection locked="0"/>
    </xf>
    <xf numFmtId="0" fontId="0" fillId="0" borderId="0" xfId="3" applyFont="1" applyFill="1" applyAlignment="1" applyProtection="1">
      <alignment horizontal="left" vertical="center" wrapText="1"/>
      <protection locked="0"/>
    </xf>
    <xf numFmtId="0" fontId="18" fillId="0" borderId="44" xfId="3" applyFont="1" applyFill="1" applyBorder="1" applyAlignment="1" applyProtection="1">
      <alignment horizontal="center" vertical="center" wrapText="1"/>
      <protection locked="0"/>
    </xf>
    <xf numFmtId="0" fontId="0" fillId="0" borderId="44" xfId="3" applyFont="1" applyFill="1" applyBorder="1" applyAlignment="1" applyProtection="1">
      <alignment horizontal="left" vertical="center" wrapText="1"/>
      <protection locked="0"/>
    </xf>
    <xf numFmtId="0" fontId="18" fillId="0" borderId="43" xfId="3" applyFont="1" applyFill="1" applyBorder="1" applyAlignment="1" applyProtection="1">
      <alignment horizontal="center" vertical="center" wrapText="1"/>
      <protection locked="0"/>
    </xf>
    <xf numFmtId="0" fontId="0" fillId="0" borderId="43" xfId="3" applyFont="1" applyFill="1" applyBorder="1" applyAlignment="1" applyProtection="1">
      <alignment horizontal="left" vertical="center" wrapText="1"/>
      <protection locked="0"/>
    </xf>
    <xf numFmtId="0" fontId="1" fillId="0" borderId="0" xfId="0" applyFont="1" applyAlignment="1" applyProtection="1">
      <alignment horizontal="left" vertical="center"/>
      <protection locked="0"/>
    </xf>
    <xf numFmtId="0" fontId="0" fillId="0" borderId="0" xfId="0" applyAlignment="1"/>
    <xf numFmtId="0" fontId="0" fillId="0" borderId="0" xfId="0" applyFill="1" applyAlignment="1" applyProtection="1">
      <alignment vertical="center"/>
      <protection locked="0"/>
    </xf>
    <xf numFmtId="0" fontId="16" fillId="0" borderId="22" xfId="4" applyFont="1" applyFill="1" applyBorder="1" applyAlignment="1" applyProtection="1">
      <alignment horizontal="left" vertical="center" wrapText="1"/>
    </xf>
    <xf numFmtId="0" fontId="18" fillId="0" borderId="22" xfId="4" applyFont="1" applyBorder="1" applyAlignment="1" applyProtection="1">
      <alignment horizontal="left" vertical="center" wrapText="1"/>
    </xf>
    <xf numFmtId="0" fontId="6" fillId="0" borderId="22" xfId="4" applyFont="1" applyBorder="1" applyAlignment="1" applyProtection="1">
      <alignment horizontal="left" vertical="center" wrapText="1"/>
    </xf>
    <xf numFmtId="0" fontId="6" fillId="0" borderId="22" xfId="4" applyFont="1" applyBorder="1" applyAlignment="1" applyProtection="1">
      <alignment horizontal="left" vertical="top" wrapText="1"/>
      <protection locked="0"/>
    </xf>
    <xf numFmtId="0" fontId="16" fillId="2" borderId="1" xfId="4" applyFont="1" applyFill="1" applyBorder="1" applyAlignment="1" applyProtection="1">
      <alignment horizontal="left" vertical="center"/>
    </xf>
    <xf numFmtId="0" fontId="10" fillId="0" borderId="12" xfId="4" applyFont="1" applyFill="1" applyBorder="1" applyAlignment="1" applyProtection="1">
      <alignment horizontal="left" vertical="center"/>
    </xf>
    <xf numFmtId="0" fontId="10" fillId="0" borderId="0" xfId="4" applyFont="1" applyFill="1" applyBorder="1" applyAlignment="1" applyProtection="1">
      <alignment horizontal="left" vertical="center"/>
    </xf>
    <xf numFmtId="0" fontId="29" fillId="5" borderId="1" xfId="3" applyFont="1" applyFill="1" applyBorder="1" applyAlignment="1" applyProtection="1">
      <alignment horizontal="left" vertical="center" wrapText="1"/>
    </xf>
    <xf numFmtId="0" fontId="29" fillId="5" borderId="13" xfId="3" applyFont="1" applyFill="1" applyBorder="1" applyAlignment="1" applyProtection="1">
      <alignment vertical="center" wrapText="1"/>
    </xf>
    <xf numFmtId="0" fontId="15" fillId="0" borderId="0" xfId="4" applyFont="1" applyAlignment="1" applyProtection="1">
      <alignment horizontal="left" vertical="center" wrapText="1"/>
    </xf>
    <xf numFmtId="0" fontId="18" fillId="0" borderId="0" xfId="4" applyFont="1" applyAlignment="1" applyProtection="1">
      <alignment horizontal="center" vertical="center" wrapText="1"/>
    </xf>
    <xf numFmtId="0" fontId="15" fillId="0" borderId="0" xfId="4" applyFont="1" applyBorder="1" applyAlignment="1" applyProtection="1">
      <alignment horizontal="center" vertical="center" wrapText="1"/>
    </xf>
    <xf numFmtId="0" fontId="15" fillId="0" borderId="0" xfId="4" applyFont="1" applyFill="1" applyBorder="1" applyAlignment="1" applyProtection="1">
      <alignment horizontal="left" vertical="top" wrapText="1"/>
    </xf>
    <xf numFmtId="0" fontId="10" fillId="0" borderId="1" xfId="4" applyFont="1" applyFill="1" applyBorder="1" applyAlignment="1" applyProtection="1">
      <alignment horizontal="left" vertical="center" wrapText="1"/>
    </xf>
    <xf numFmtId="0" fontId="10" fillId="0" borderId="0" xfId="4" applyFont="1" applyFill="1" applyBorder="1" applyAlignment="1" applyProtection="1">
      <alignment horizontal="left" vertical="center" wrapText="1"/>
    </xf>
    <xf numFmtId="0" fontId="19" fillId="0" borderId="0" xfId="4" applyFont="1" applyFill="1" applyBorder="1" applyAlignment="1" applyProtection="1">
      <alignment vertical="center" wrapText="1"/>
    </xf>
    <xf numFmtId="0" fontId="15" fillId="2" borderId="17" xfId="4" applyFont="1" applyFill="1" applyBorder="1" applyAlignment="1" applyProtection="1">
      <alignment horizontal="left" vertical="center" wrapText="1"/>
    </xf>
    <xf numFmtId="0" fontId="31" fillId="0" borderId="7" xfId="0" applyFont="1" applyFill="1" applyBorder="1" applyAlignment="1" applyProtection="1">
      <alignment horizontal="right" vertical="center" wrapText="1"/>
    </xf>
    <xf numFmtId="0" fontId="10" fillId="0" borderId="8" xfId="0" applyFont="1" applyFill="1" applyBorder="1" applyAlignment="1" applyProtection="1">
      <alignment vertical="center" wrapText="1"/>
    </xf>
    <xf numFmtId="0" fontId="10" fillId="0" borderId="0" xfId="0" applyFont="1" applyFill="1" applyBorder="1" applyAlignment="1" applyProtection="1">
      <alignment vertical="center" wrapText="1"/>
    </xf>
    <xf numFmtId="0" fontId="31" fillId="0" borderId="0" xfId="0" applyFont="1" applyFill="1" applyBorder="1" applyAlignment="1" applyProtection="1">
      <alignment horizontal="center" vertical="center" wrapText="1"/>
    </xf>
    <xf numFmtId="0" fontId="0" fillId="0" borderId="0" xfId="0" applyBorder="1" applyAlignment="1">
      <alignment vertical="center"/>
    </xf>
    <xf numFmtId="0" fontId="10" fillId="0" borderId="7" xfId="0" applyFont="1" applyFill="1" applyBorder="1" applyAlignment="1" applyProtection="1">
      <alignment vertical="center" wrapText="1"/>
    </xf>
    <xf numFmtId="0" fontId="0" fillId="0" borderId="7" xfId="0" applyFont="1" applyFill="1" applyBorder="1" applyAlignment="1" applyProtection="1">
      <alignment vertical="center" wrapText="1"/>
    </xf>
    <xf numFmtId="0" fontId="0" fillId="0" borderId="8" xfId="0" applyFont="1" applyFill="1" applyBorder="1" applyAlignment="1" applyProtection="1">
      <alignment vertical="center" wrapText="1"/>
    </xf>
    <xf numFmtId="0" fontId="0" fillId="0" borderId="0" xfId="0" applyFont="1" applyFill="1" applyBorder="1" applyAlignment="1" applyProtection="1">
      <alignment vertical="center" wrapText="1"/>
    </xf>
    <xf numFmtId="0" fontId="0" fillId="0" borderId="9" xfId="0" applyFont="1" applyFill="1" applyBorder="1" applyAlignment="1" applyProtection="1">
      <alignment vertical="center" wrapText="1"/>
    </xf>
    <xf numFmtId="0" fontId="0" fillId="0" borderId="11" xfId="0" applyFont="1" applyFill="1" applyBorder="1" applyAlignment="1" applyProtection="1">
      <alignment vertical="center" wrapText="1"/>
    </xf>
    <xf numFmtId="0" fontId="0" fillId="0" borderId="10" xfId="0" applyFont="1" applyFill="1" applyBorder="1" applyAlignment="1" applyProtection="1">
      <alignment vertical="center" wrapText="1"/>
    </xf>
    <xf numFmtId="0" fontId="0" fillId="0" borderId="10" xfId="0" applyBorder="1"/>
    <xf numFmtId="0" fontId="0" fillId="0" borderId="10" xfId="0" applyBorder="1" applyAlignment="1">
      <alignment vertical="center"/>
    </xf>
    <xf numFmtId="0" fontId="10" fillId="0" borderId="5" xfId="0" applyFont="1" applyFill="1" applyBorder="1" applyAlignment="1" applyProtection="1">
      <alignment vertical="center" wrapText="1"/>
    </xf>
    <xf numFmtId="0" fontId="10" fillId="0" borderId="4" xfId="0" applyFont="1" applyFill="1" applyBorder="1" applyAlignment="1" applyProtection="1">
      <alignment vertical="center" wrapText="1"/>
      <protection locked="0"/>
    </xf>
    <xf numFmtId="0" fontId="10" fillId="0" borderId="5" xfId="0" applyFont="1" applyFill="1" applyBorder="1" applyAlignment="1" applyProtection="1">
      <alignment vertical="center" wrapText="1"/>
      <protection locked="0"/>
    </xf>
    <xf numFmtId="0" fontId="10" fillId="0" borderId="0" xfId="0" applyFont="1" applyFill="1" applyBorder="1" applyAlignment="1" applyProtection="1">
      <alignment vertical="center" wrapText="1"/>
      <protection locked="0"/>
    </xf>
    <xf numFmtId="0" fontId="32" fillId="0" borderId="0" xfId="0" applyFont="1" applyFill="1" applyBorder="1" applyAlignment="1" applyProtection="1">
      <alignment horizontal="right" vertical="center"/>
    </xf>
    <xf numFmtId="9" fontId="32" fillId="0" borderId="0" xfId="1" applyFont="1" applyFill="1" applyBorder="1" applyAlignment="1" applyProtection="1">
      <alignment horizontal="center" vertical="center"/>
      <protection locked="0"/>
    </xf>
    <xf numFmtId="0" fontId="33" fillId="0" borderId="7" xfId="0" applyFont="1" applyFill="1" applyBorder="1" applyAlignment="1" applyProtection="1">
      <alignment vertical="center" wrapText="1"/>
    </xf>
    <xf numFmtId="9" fontId="32" fillId="0" borderId="0" xfId="1" applyFont="1" applyFill="1" applyBorder="1" applyAlignment="1" applyProtection="1">
      <alignment vertical="center"/>
      <protection locked="0"/>
    </xf>
    <xf numFmtId="0" fontId="10" fillId="0" borderId="0" xfId="0" applyFont="1" applyBorder="1"/>
    <xf numFmtId="0" fontId="10" fillId="0" borderId="0" xfId="0" applyFont="1" applyFill="1" applyBorder="1" applyAlignment="1" applyProtection="1">
      <alignment horizontal="right" vertical="center"/>
    </xf>
    <xf numFmtId="0" fontId="10" fillId="0" borderId="0" xfId="0" applyFont="1" applyFill="1" applyBorder="1" applyAlignment="1" applyProtection="1">
      <alignment horizontal="center" vertical="center"/>
      <protection locked="0"/>
    </xf>
    <xf numFmtId="9" fontId="32" fillId="0" borderId="0" xfId="1"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wrapText="1"/>
      <protection locked="0"/>
    </xf>
    <xf numFmtId="0" fontId="10" fillId="0" borderId="10" xfId="0" applyFont="1" applyFill="1" applyBorder="1" applyAlignment="1" applyProtection="1">
      <alignment vertical="center" wrapText="1"/>
    </xf>
    <xf numFmtId="0" fontId="2" fillId="0" borderId="0" xfId="4" applyFont="1" applyBorder="1" applyAlignment="1" applyProtection="1">
      <alignment horizontal="center" vertical="center" wrapText="1"/>
      <protection locked="0"/>
    </xf>
    <xf numFmtId="0" fontId="1" fillId="0" borderId="0" xfId="4" applyFont="1" applyBorder="1" applyAlignment="1" applyProtection="1">
      <alignment horizontal="left" vertical="center" wrapText="1"/>
      <protection locked="0"/>
    </xf>
    <xf numFmtId="0" fontId="1" fillId="0" borderId="1" xfId="4" applyFont="1" applyBorder="1" applyAlignment="1" applyProtection="1">
      <alignment horizontal="left" vertical="center" wrapText="1"/>
      <protection locked="0"/>
    </xf>
    <xf numFmtId="0" fontId="3" fillId="0" borderId="0" xfId="4" applyFont="1" applyBorder="1" applyAlignment="1" applyProtection="1">
      <alignment horizontal="left" vertical="top" wrapText="1"/>
      <protection locked="0"/>
    </xf>
    <xf numFmtId="0" fontId="0" fillId="0" borderId="8" xfId="0" applyFont="1" applyFill="1" applyBorder="1" applyAlignment="1" applyProtection="1">
      <alignment horizontal="center" vertical="center" wrapText="1"/>
      <protection locked="0"/>
    </xf>
    <xf numFmtId="0" fontId="0" fillId="0" borderId="11" xfId="0" applyFont="1" applyFill="1" applyBorder="1" applyAlignment="1" applyProtection="1">
      <alignment horizontal="center" vertical="center" wrapText="1"/>
      <protection locked="0"/>
    </xf>
    <xf numFmtId="0" fontId="10" fillId="0" borderId="6" xfId="0" applyFont="1" applyFill="1" applyBorder="1" applyAlignment="1" applyProtection="1">
      <alignment vertical="center" wrapText="1"/>
      <protection locked="0"/>
    </xf>
    <xf numFmtId="0" fontId="10" fillId="0" borderId="8" xfId="0" applyFont="1" applyFill="1" applyBorder="1" applyAlignment="1" applyProtection="1">
      <alignment vertical="center" wrapText="1"/>
      <protection locked="0"/>
    </xf>
    <xf numFmtId="0" fontId="0" fillId="0" borderId="0" xfId="0" applyFont="1" applyFill="1" applyBorder="1" applyAlignment="1" applyProtection="1">
      <alignment horizontal="center" vertical="center" wrapText="1"/>
      <protection locked="0"/>
    </xf>
    <xf numFmtId="0" fontId="18" fillId="0" borderId="0" xfId="0" applyFont="1" applyFill="1" applyAlignment="1" applyProtection="1">
      <alignment vertical="center" wrapText="1"/>
      <protection locked="0"/>
    </xf>
    <xf numFmtId="0" fontId="23" fillId="0" borderId="0" xfId="3" applyFont="1" applyAlignment="1" applyProtection="1">
      <alignment horizontal="left" vertical="center" wrapText="1"/>
      <protection locked="0"/>
    </xf>
    <xf numFmtId="0" fontId="23" fillId="0" borderId="0" xfId="3" applyFont="1" applyBorder="1" applyAlignment="1" applyProtection="1">
      <alignment horizontal="left" vertical="center" wrapText="1"/>
      <protection locked="0"/>
    </xf>
    <xf numFmtId="0" fontId="23" fillId="0" borderId="0" xfId="3" applyFont="1" applyFill="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0" fillId="0" borderId="0" xfId="0" applyFont="1" applyFill="1" applyAlignment="1" applyProtection="1">
      <alignment horizontal="left" vertical="center" wrapText="1"/>
    </xf>
    <xf numFmtId="0" fontId="0" fillId="0" borderId="0" xfId="0" applyFont="1" applyFill="1" applyAlignment="1" applyProtection="1">
      <alignment vertical="center" wrapText="1"/>
    </xf>
    <xf numFmtId="0" fontId="0" fillId="0" borderId="0" xfId="0" applyFont="1" applyFill="1" applyAlignment="1" applyProtection="1">
      <alignment horizontal="center" vertical="center" wrapText="1"/>
      <protection locked="0"/>
    </xf>
    <xf numFmtId="0" fontId="0" fillId="0" borderId="5" xfId="0" applyBorder="1" applyAlignment="1">
      <alignment vertical="center"/>
    </xf>
    <xf numFmtId="0" fontId="0" fillId="0" borderId="5" xfId="0" applyBorder="1"/>
    <xf numFmtId="0" fontId="34" fillId="6" borderId="0"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35" fillId="6" borderId="0" xfId="0" applyFont="1" applyFill="1"/>
    <xf numFmtId="0" fontId="14" fillId="6" borderId="0" xfId="0" applyFont="1" applyFill="1" applyBorder="1" applyAlignment="1">
      <alignment horizontal="center" vertical="center" textRotation="90"/>
    </xf>
    <xf numFmtId="0" fontId="21" fillId="2" borderId="12" xfId="3" applyFont="1" applyFill="1" applyBorder="1" applyAlignment="1" applyProtection="1">
      <alignment horizontal="left" vertical="center" wrapText="1"/>
    </xf>
    <xf numFmtId="0" fontId="18" fillId="0" borderId="0" xfId="0" applyFont="1"/>
    <xf numFmtId="0" fontId="18" fillId="0" borderId="0" xfId="0" applyFont="1" applyBorder="1"/>
    <xf numFmtId="0" fontId="22" fillId="0" borderId="1" xfId="3" applyFont="1" applyFill="1" applyBorder="1" applyAlignment="1" applyProtection="1">
      <alignment horizontal="left" vertical="center" wrapText="1"/>
    </xf>
    <xf numFmtId="0" fontId="19" fillId="3" borderId="0" xfId="3" applyFont="1" applyFill="1" applyBorder="1" applyAlignment="1" applyProtection="1">
      <alignment horizontal="center" vertical="center" wrapText="1"/>
    </xf>
    <xf numFmtId="0" fontId="23" fillId="0" borderId="0" xfId="3" applyFont="1" applyFill="1" applyAlignment="1" applyProtection="1">
      <alignment horizontal="left" vertical="center" wrapText="1"/>
    </xf>
    <xf numFmtId="0" fontId="18" fillId="0" borderId="0" xfId="3" applyFont="1" applyFill="1" applyAlignment="1" applyProtection="1">
      <alignment horizontal="center" vertical="center" wrapText="1"/>
    </xf>
    <xf numFmtId="0" fontId="23" fillId="0" borderId="0" xfId="3" applyFont="1" applyFill="1" applyBorder="1" applyAlignment="1" applyProtection="1">
      <alignment horizontal="center" vertical="center" wrapText="1"/>
    </xf>
    <xf numFmtId="0" fontId="21" fillId="7" borderId="0" xfId="3" applyFont="1" applyFill="1" applyBorder="1" applyAlignment="1" applyProtection="1">
      <alignment horizontal="center" vertical="center" wrapText="1"/>
    </xf>
    <xf numFmtId="0" fontId="22" fillId="0" borderId="17" xfId="3" applyFont="1" applyFill="1" applyBorder="1" applyAlignment="1" applyProtection="1">
      <alignment horizontal="left" vertical="center" wrapText="1"/>
    </xf>
    <xf numFmtId="0" fontId="22" fillId="0" borderId="12" xfId="3" applyFont="1" applyFill="1" applyBorder="1" applyAlignment="1" applyProtection="1">
      <alignment horizontal="left" vertical="center" wrapText="1"/>
    </xf>
    <xf numFmtId="0" fontId="22" fillId="0" borderId="48" xfId="3" applyFont="1" applyFill="1" applyBorder="1" applyAlignment="1" applyProtection="1">
      <alignment horizontal="left" vertical="center" wrapText="1"/>
    </xf>
    <xf numFmtId="0" fontId="20" fillId="4" borderId="0" xfId="3" applyFont="1" applyFill="1" applyBorder="1" applyAlignment="1" applyProtection="1">
      <alignment horizontal="center" vertical="center" wrapText="1"/>
    </xf>
    <xf numFmtId="0" fontId="10" fillId="0" borderId="48" xfId="3" applyFont="1" applyFill="1" applyBorder="1" applyAlignment="1" applyProtection="1">
      <alignment horizontal="left" vertical="center" wrapText="1"/>
    </xf>
    <xf numFmtId="0" fontId="22" fillId="0" borderId="49" xfId="3" applyFont="1" applyFill="1" applyBorder="1" applyAlignment="1" applyProtection="1">
      <alignment horizontal="left" vertical="center" wrapText="1"/>
    </xf>
    <xf numFmtId="0" fontId="18" fillId="0" borderId="49" xfId="3" applyFont="1" applyFill="1" applyBorder="1" applyAlignment="1" applyProtection="1">
      <alignment horizontal="left" vertical="center" wrapText="1"/>
    </xf>
    <xf numFmtId="0" fontId="23" fillId="0" borderId="0" xfId="3" applyFont="1" applyFill="1" applyBorder="1" applyAlignment="1" applyProtection="1">
      <alignment horizontal="left" vertical="center" wrapText="1"/>
    </xf>
    <xf numFmtId="0" fontId="18" fillId="0" borderId="0" xfId="3" applyFont="1" applyFill="1" applyBorder="1" applyAlignment="1" applyProtection="1">
      <alignment horizontal="left" vertical="center" wrapText="1"/>
    </xf>
    <xf numFmtId="0" fontId="10" fillId="0" borderId="1" xfId="3" applyFont="1" applyFill="1" applyBorder="1" applyAlignment="1" applyProtection="1">
      <alignment horizontal="left" vertical="center" wrapText="1"/>
    </xf>
    <xf numFmtId="0" fontId="10" fillId="0" borderId="16" xfId="3" applyFont="1" applyFill="1" applyBorder="1" applyAlignment="1" applyProtection="1">
      <alignment horizontal="left" vertical="center" wrapText="1"/>
    </xf>
    <xf numFmtId="0" fontId="23" fillId="0" borderId="33" xfId="3" applyFont="1" applyFill="1" applyBorder="1" applyAlignment="1" applyProtection="1">
      <alignment horizontal="left" vertical="center" wrapText="1"/>
    </xf>
    <xf numFmtId="0" fontId="10" fillId="0" borderId="1" xfId="3" applyFont="1" applyBorder="1" applyAlignment="1" applyProtection="1">
      <alignment horizontal="left" vertical="center" wrapText="1"/>
    </xf>
    <xf numFmtId="0" fontId="23" fillId="0" borderId="0" xfId="3" applyFont="1" applyBorder="1" applyAlignment="1" applyProtection="1">
      <alignment horizontal="left" vertical="center" wrapText="1"/>
    </xf>
    <xf numFmtId="0" fontId="18" fillId="0" borderId="0" xfId="0" applyFont="1" applyBorder="1" applyAlignment="1" applyProtection="1">
      <alignment horizontal="left" vertical="center" wrapText="1"/>
    </xf>
    <xf numFmtId="0" fontId="21" fillId="0" borderId="0" xfId="3" applyFont="1" applyBorder="1" applyAlignment="1" applyProtection="1">
      <alignment horizontal="center" vertical="center" wrapText="1"/>
    </xf>
    <xf numFmtId="0" fontId="10" fillId="0" borderId="16" xfId="3" applyFont="1" applyBorder="1" applyAlignment="1" applyProtection="1">
      <alignment horizontal="left" vertical="center" wrapText="1"/>
    </xf>
    <xf numFmtId="0" fontId="10" fillId="0" borderId="16" xfId="3" applyFont="1" applyBorder="1" applyAlignment="1" applyProtection="1">
      <alignment horizontal="left" vertical="top" wrapText="1"/>
    </xf>
    <xf numFmtId="0" fontId="18" fillId="0" borderId="44" xfId="3" applyFont="1" applyFill="1" applyBorder="1" applyAlignment="1" applyProtection="1">
      <alignment horizontal="left" vertical="center" wrapText="1"/>
    </xf>
    <xf numFmtId="0" fontId="0" fillId="0" borderId="44" xfId="3" applyFont="1" applyFill="1" applyBorder="1" applyAlignment="1" applyProtection="1">
      <alignment horizontal="center" vertical="top" wrapText="1"/>
    </xf>
    <xf numFmtId="0" fontId="18" fillId="0" borderId="0" xfId="3" applyFont="1" applyBorder="1" applyAlignment="1" applyProtection="1">
      <alignment horizontal="left" vertical="center" wrapText="1"/>
    </xf>
    <xf numFmtId="0" fontId="19" fillId="0" borderId="61" xfId="0" applyFont="1" applyBorder="1" applyAlignment="1" applyProtection="1">
      <alignment vertical="center" wrapText="1"/>
    </xf>
    <xf numFmtId="0" fontId="22" fillId="0" borderId="16" xfId="3" applyFont="1" applyFill="1" applyBorder="1" applyAlignment="1" applyProtection="1">
      <alignment horizontal="left" vertical="center" wrapText="1"/>
    </xf>
    <xf numFmtId="0" fontId="23" fillId="0" borderId="0" xfId="3" applyFont="1" applyAlignment="1" applyProtection="1">
      <alignment horizontal="left" vertical="center" wrapText="1"/>
    </xf>
    <xf numFmtId="0" fontId="18" fillId="0" borderId="0" xfId="3" applyFont="1" applyAlignment="1" applyProtection="1">
      <alignment horizontal="center" vertical="center" wrapText="1"/>
    </xf>
    <xf numFmtId="0" fontId="18" fillId="0" borderId="0" xfId="3" applyFont="1" applyAlignment="1" applyProtection="1">
      <alignment horizontal="left" vertical="center" wrapText="1"/>
    </xf>
    <xf numFmtId="0" fontId="11" fillId="0" borderId="0" xfId="0" applyFont="1" applyFill="1" applyAlignment="1" applyProtection="1">
      <alignment vertical="center" wrapText="1"/>
      <protection locked="0"/>
    </xf>
    <xf numFmtId="0" fontId="0" fillId="0" borderId="5" xfId="0" applyFont="1" applyFill="1" applyBorder="1" applyAlignment="1" applyProtection="1">
      <alignment horizontal="center" vertical="center" wrapText="1"/>
      <protection locked="0"/>
    </xf>
    <xf numFmtId="0" fontId="11" fillId="0" borderId="0" xfId="0" applyFont="1"/>
    <xf numFmtId="0" fontId="0" fillId="0" borderId="10" xfId="0" applyFont="1" applyFill="1" applyBorder="1" applyAlignment="1" applyProtection="1">
      <alignment horizontal="center" vertical="center" wrapText="1"/>
      <protection locked="0"/>
    </xf>
    <xf numFmtId="0" fontId="36" fillId="0" borderId="10" xfId="0" applyFont="1" applyFill="1" applyBorder="1" applyAlignment="1" applyProtection="1">
      <alignment horizontal="right" vertical="center"/>
      <protection locked="0"/>
    </xf>
    <xf numFmtId="0" fontId="0" fillId="0" borderId="11" xfId="0" applyFill="1" applyBorder="1" applyAlignment="1" applyProtection="1">
      <alignment horizontal="left" vertical="center"/>
      <protection locked="0"/>
    </xf>
    <xf numFmtId="0" fontId="35" fillId="6" borderId="0" xfId="0" applyFont="1" applyFill="1" applyBorder="1" applyAlignment="1" applyProtection="1">
      <alignment vertical="center" wrapText="1"/>
      <protection locked="0"/>
    </xf>
    <xf numFmtId="0" fontId="0" fillId="0" borderId="0" xfId="0" applyFont="1" applyAlignment="1">
      <alignment horizontal="left"/>
    </xf>
    <xf numFmtId="0" fontId="0" fillId="0" borderId="1" xfId="3" applyFont="1" applyFill="1" applyBorder="1" applyAlignment="1" applyProtection="1">
      <alignment horizontal="left" vertical="center" wrapText="1"/>
    </xf>
    <xf numFmtId="0" fontId="0" fillId="0" borderId="0" xfId="3" applyFont="1" applyFill="1" applyAlignment="1" applyProtection="1">
      <alignment horizontal="left" vertical="center" wrapText="1"/>
    </xf>
    <xf numFmtId="0" fontId="0" fillId="0" borderId="42" xfId="3" applyFont="1" applyFill="1" applyBorder="1" applyAlignment="1" applyProtection="1">
      <alignment horizontal="left" vertical="center" wrapText="1"/>
    </xf>
    <xf numFmtId="0" fontId="0" fillId="0" borderId="12" xfId="3" applyFont="1" applyFill="1" applyBorder="1" applyAlignment="1" applyProtection="1">
      <alignment horizontal="left" vertical="center" wrapText="1"/>
    </xf>
    <xf numFmtId="0" fontId="18" fillId="0" borderId="62" xfId="3" applyFont="1" applyFill="1" applyBorder="1" applyAlignment="1" applyProtection="1">
      <alignment horizontal="center" vertical="center" wrapText="1"/>
    </xf>
    <xf numFmtId="0" fontId="0" fillId="0" borderId="62" xfId="3" applyFont="1" applyFill="1" applyBorder="1" applyAlignment="1" applyProtection="1">
      <alignment horizontal="left" vertical="center" wrapText="1"/>
    </xf>
    <xf numFmtId="0" fontId="18" fillId="0" borderId="0" xfId="0" applyFont="1" applyFill="1" applyAlignment="1" applyProtection="1">
      <alignment vertical="center"/>
      <protection locked="0"/>
    </xf>
    <xf numFmtId="0" fontId="18" fillId="0" borderId="65" xfId="3" applyFont="1" applyFill="1" applyBorder="1" applyAlignment="1" applyProtection="1">
      <alignment horizontal="center" vertical="center" wrapText="1"/>
    </xf>
    <xf numFmtId="0" fontId="0" fillId="0" borderId="65" xfId="3" applyFont="1" applyFill="1" applyBorder="1" applyAlignment="1" applyProtection="1">
      <alignment horizontal="left" vertical="center" wrapText="1"/>
    </xf>
    <xf numFmtId="0" fontId="18" fillId="0" borderId="66" xfId="3" applyFont="1" applyFill="1" applyBorder="1" applyAlignment="1" applyProtection="1">
      <alignment horizontal="center" vertical="center" wrapText="1"/>
    </xf>
    <xf numFmtId="0" fontId="0" fillId="0" borderId="66" xfId="3" applyFont="1" applyFill="1" applyBorder="1" applyAlignment="1" applyProtection="1">
      <alignment horizontal="left" vertical="center" wrapText="1"/>
    </xf>
    <xf numFmtId="0" fontId="18" fillId="0" borderId="0" xfId="3" applyFont="1" applyFill="1" applyBorder="1" applyAlignment="1" applyProtection="1">
      <alignment horizontal="center" vertical="center" wrapText="1"/>
    </xf>
    <xf numFmtId="0" fontId="0" fillId="0" borderId="0" xfId="3" applyFont="1" applyFill="1" applyBorder="1" applyAlignment="1" applyProtection="1">
      <alignment horizontal="left" vertical="center" wrapText="1"/>
    </xf>
    <xf numFmtId="0" fontId="18" fillId="0" borderId="22" xfId="0" applyFont="1" applyBorder="1"/>
    <xf numFmtId="0" fontId="0" fillId="0" borderId="22" xfId="0" applyFont="1" applyBorder="1" applyAlignment="1">
      <alignment horizontal="left"/>
    </xf>
    <xf numFmtId="0" fontId="18" fillId="0" borderId="16" xfId="3" applyFont="1" applyFill="1" applyBorder="1" applyAlignment="1" applyProtection="1">
      <alignment horizontal="center" vertical="center" wrapText="1"/>
    </xf>
    <xf numFmtId="0" fontId="0" fillId="0" borderId="16" xfId="3" applyFont="1" applyFill="1" applyBorder="1" applyAlignment="1" applyProtection="1">
      <alignment horizontal="left" vertical="center" wrapText="1"/>
    </xf>
    <xf numFmtId="0" fontId="18" fillId="0" borderId="33" xfId="3" applyFont="1" applyFill="1" applyBorder="1" applyAlignment="1" applyProtection="1">
      <alignment horizontal="center" vertical="center" wrapText="1"/>
    </xf>
    <xf numFmtId="0" fontId="0" fillId="0" borderId="33" xfId="3" applyFont="1" applyFill="1" applyBorder="1" applyAlignment="1" applyProtection="1">
      <alignment horizontal="left" vertical="center" wrapText="1"/>
    </xf>
    <xf numFmtId="0" fontId="18" fillId="0" borderId="16" xfId="0" applyFont="1" applyFill="1" applyBorder="1" applyAlignment="1" applyProtection="1">
      <alignment horizontal="center" vertical="center" wrapText="1"/>
    </xf>
    <xf numFmtId="0" fontId="0" fillId="0" borderId="16" xfId="0" applyFont="1" applyFill="1" applyBorder="1" applyAlignment="1" applyProtection="1">
      <alignment horizontal="left" vertical="center" wrapText="1"/>
    </xf>
    <xf numFmtId="0" fontId="18" fillId="0" borderId="22" xfId="3" applyFont="1" applyFill="1" applyBorder="1" applyAlignment="1" applyProtection="1">
      <alignment horizontal="center" vertical="center" wrapText="1"/>
    </xf>
    <xf numFmtId="0" fontId="0" fillId="0" borderId="22" xfId="3" applyFont="1" applyFill="1" applyBorder="1" applyAlignment="1" applyProtection="1">
      <alignment horizontal="left" vertical="center" wrapText="1"/>
    </xf>
    <xf numFmtId="0" fontId="18" fillId="0" borderId="12" xfId="3" applyFont="1" applyBorder="1" applyAlignment="1" applyProtection="1">
      <alignment horizontal="center" vertical="center" wrapText="1"/>
    </xf>
    <xf numFmtId="0" fontId="18" fillId="0" borderId="0" xfId="0" applyFont="1" applyBorder="1" applyAlignment="1" applyProtection="1">
      <alignment horizontal="center" vertical="center" wrapText="1"/>
    </xf>
    <xf numFmtId="0" fontId="0" fillId="0" borderId="0" xfId="0" applyFont="1" applyBorder="1" applyAlignment="1" applyProtection="1">
      <alignment horizontal="left" vertical="center" wrapText="1"/>
    </xf>
    <xf numFmtId="0" fontId="18" fillId="0" borderId="44" xfId="3" applyFont="1" applyFill="1" applyBorder="1" applyAlignment="1" applyProtection="1">
      <alignment horizontal="center" vertical="center" wrapText="1"/>
    </xf>
    <xf numFmtId="0" fontId="0" fillId="0" borderId="44" xfId="3" applyFont="1" applyFill="1" applyBorder="1" applyAlignment="1" applyProtection="1">
      <alignment horizontal="left" vertical="center" wrapText="1"/>
    </xf>
    <xf numFmtId="0" fontId="18" fillId="0" borderId="44" xfId="3" applyFont="1" applyBorder="1" applyAlignment="1" applyProtection="1">
      <alignment horizontal="center" vertical="center" wrapText="1"/>
    </xf>
    <xf numFmtId="0" fontId="0" fillId="0" borderId="44" xfId="3" applyFont="1" applyBorder="1" applyAlignment="1" applyProtection="1">
      <alignment horizontal="left" vertical="center" wrapText="1"/>
    </xf>
    <xf numFmtId="0" fontId="18" fillId="0" borderId="43" xfId="3" applyFont="1" applyFill="1" applyBorder="1" applyAlignment="1" applyProtection="1">
      <alignment horizontal="center" vertical="center" wrapText="1"/>
    </xf>
    <xf numFmtId="0" fontId="0" fillId="0" borderId="43" xfId="3" applyFont="1" applyFill="1" applyBorder="1" applyAlignment="1" applyProtection="1">
      <alignment horizontal="left" vertical="center" wrapText="1"/>
    </xf>
    <xf numFmtId="0" fontId="18" fillId="0" borderId="1" xfId="3" applyFont="1" applyBorder="1" applyAlignment="1" applyProtection="1">
      <alignment horizontal="center" vertical="center" wrapText="1"/>
    </xf>
    <xf numFmtId="0" fontId="0" fillId="0" borderId="1" xfId="3" applyFont="1" applyBorder="1" applyAlignment="1" applyProtection="1">
      <alignment horizontal="left" vertical="center" wrapText="1"/>
    </xf>
    <xf numFmtId="0" fontId="18" fillId="0" borderId="0" xfId="3" applyFont="1" applyBorder="1" applyAlignment="1" applyProtection="1">
      <alignment horizontal="center" vertical="center" wrapText="1"/>
    </xf>
    <xf numFmtId="0" fontId="0" fillId="0" borderId="0" xfId="3" applyFont="1" applyBorder="1" applyAlignment="1" applyProtection="1">
      <alignment horizontal="left" vertical="center" wrapText="1"/>
    </xf>
    <xf numFmtId="0" fontId="18" fillId="0" borderId="42" xfId="0" applyFont="1" applyBorder="1" applyAlignment="1" applyProtection="1">
      <alignment horizontal="center" vertical="center" wrapText="1"/>
    </xf>
    <xf numFmtId="0" fontId="0" fillId="0" borderId="42" xfId="0" applyFont="1" applyBorder="1" applyAlignment="1" applyProtection="1">
      <alignment horizontal="left" vertical="center" wrapText="1"/>
    </xf>
    <xf numFmtId="0" fontId="18" fillId="0" borderId="12" xfId="0" applyFont="1" applyBorder="1" applyAlignment="1" applyProtection="1">
      <alignment horizontal="center" vertical="center" wrapText="1"/>
    </xf>
    <xf numFmtId="0" fontId="0" fillId="0" borderId="12" xfId="0" applyFont="1" applyBorder="1" applyAlignment="1" applyProtection="1">
      <alignment horizontal="left" vertical="center" wrapText="1"/>
    </xf>
    <xf numFmtId="0" fontId="0" fillId="0" borderId="0" xfId="3" applyFont="1" applyAlignment="1" applyProtection="1">
      <alignment horizontal="left" vertical="center" wrapText="1"/>
    </xf>
    <xf numFmtId="0" fontId="0" fillId="0" borderId="42" xfId="3" applyFont="1" applyBorder="1" applyAlignment="1" applyProtection="1">
      <alignment horizontal="left" vertical="center" wrapText="1"/>
    </xf>
    <xf numFmtId="0" fontId="18" fillId="0" borderId="0" xfId="0" applyFont="1" applyFill="1" applyAlignment="1" applyProtection="1">
      <alignment horizontal="left" vertical="center" wrapText="1"/>
    </xf>
    <xf numFmtId="0" fontId="18" fillId="0" borderId="0" xfId="0" applyFont="1" applyFill="1" applyAlignment="1" applyProtection="1">
      <alignment vertical="center" wrapText="1"/>
    </xf>
    <xf numFmtId="0" fontId="18" fillId="0" borderId="0" xfId="0" applyFont="1" applyFill="1" applyBorder="1" applyAlignment="1" applyProtection="1">
      <alignment horizontal="center" vertical="center" wrapText="1"/>
    </xf>
    <xf numFmtId="0" fontId="37" fillId="5" borderId="13" xfId="3" applyFont="1" applyFill="1" applyBorder="1" applyAlignment="1" applyProtection="1">
      <alignment vertical="center" wrapText="1"/>
    </xf>
    <xf numFmtId="0" fontId="10" fillId="0" borderId="16" xfId="0" applyFont="1" applyFill="1" applyBorder="1" applyAlignment="1" applyProtection="1">
      <alignment horizontal="left" vertical="center" wrapText="1"/>
    </xf>
    <xf numFmtId="0" fontId="10" fillId="0" borderId="16" xfId="0" applyFont="1" applyFill="1" applyBorder="1" applyAlignment="1" applyProtection="1">
      <alignment horizontal="left" vertical="center"/>
    </xf>
    <xf numFmtId="0" fontId="10" fillId="0" borderId="12" xfId="0" applyFont="1" applyFill="1" applyBorder="1" applyAlignment="1" applyProtection="1">
      <alignment horizontal="left" vertical="center"/>
    </xf>
    <xf numFmtId="0" fontId="31" fillId="0" borderId="8" xfId="0" applyFont="1" applyFill="1" applyBorder="1" applyAlignment="1" applyProtection="1">
      <alignment vertical="center" wrapText="1"/>
    </xf>
    <xf numFmtId="0" fontId="10" fillId="0" borderId="7" xfId="0" applyFont="1" applyFill="1" applyBorder="1" applyAlignment="1" applyProtection="1">
      <alignment horizontal="right" vertical="center" wrapText="1"/>
    </xf>
    <xf numFmtId="0" fontId="10" fillId="0" borderId="9" xfId="0" applyFont="1" applyFill="1" applyBorder="1" applyAlignment="1" applyProtection="1">
      <alignment vertical="center" wrapText="1"/>
    </xf>
    <xf numFmtId="0" fontId="10" fillId="0" borderId="10" xfId="0" applyFont="1" applyBorder="1"/>
    <xf numFmtId="0" fontId="10" fillId="0" borderId="10" xfId="0" applyFont="1" applyBorder="1" applyAlignment="1">
      <alignment vertical="center"/>
    </xf>
    <xf numFmtId="0" fontId="0" fillId="0" borderId="43" xfId="3" applyFont="1" applyBorder="1" applyAlignment="1" applyProtection="1">
      <alignment horizontal="left" vertical="center" wrapText="1"/>
    </xf>
    <xf numFmtId="0" fontId="0" fillId="0" borderId="44" xfId="0" applyFont="1" applyFill="1" applyBorder="1" applyAlignment="1" applyProtection="1">
      <alignment horizontal="left" vertical="center" wrapText="1"/>
    </xf>
    <xf numFmtId="0" fontId="0" fillId="0" borderId="44" xfId="0" applyFont="1" applyBorder="1" applyAlignment="1" applyProtection="1">
      <alignment horizontal="left" vertical="center" wrapText="1"/>
    </xf>
    <xf numFmtId="0" fontId="0" fillId="0" borderId="43" xfId="0" applyFont="1" applyBorder="1" applyAlignment="1" applyProtection="1">
      <alignment horizontal="left" vertical="center" wrapText="1"/>
    </xf>
    <xf numFmtId="0" fontId="0" fillId="0" borderId="1" xfId="0" applyFont="1" applyFill="1" applyBorder="1" applyAlignment="1" applyProtection="1">
      <alignment horizontal="left" vertical="center" wrapText="1"/>
    </xf>
    <xf numFmtId="0" fontId="18" fillId="0" borderId="0" xfId="0" applyFont="1" applyFill="1" applyAlignment="1" applyProtection="1">
      <alignment horizontal="center" vertical="center" wrapText="1"/>
    </xf>
    <xf numFmtId="0" fontId="0" fillId="0" borderId="12" xfId="3" applyFont="1" applyBorder="1" applyAlignment="1" applyProtection="1">
      <alignment horizontal="left" vertical="center" wrapText="1"/>
    </xf>
    <xf numFmtId="0" fontId="0" fillId="0" borderId="42" xfId="0" applyFont="1" applyFill="1" applyBorder="1" applyAlignment="1" applyProtection="1">
      <alignment horizontal="left" vertical="center" wrapText="1"/>
    </xf>
    <xf numFmtId="0" fontId="10" fillId="0" borderId="11" xfId="0" applyFont="1" applyFill="1" applyBorder="1" applyAlignment="1" applyProtection="1">
      <alignment horizontal="center" vertical="center" wrapText="1"/>
      <protection locked="0"/>
    </xf>
    <xf numFmtId="0" fontId="0" fillId="0" borderId="0" xfId="0" applyAlignment="1">
      <alignment horizontal="center"/>
    </xf>
    <xf numFmtId="0" fontId="0" fillId="0" borderId="1" xfId="0" applyBorder="1" applyAlignment="1">
      <alignment vertical="center"/>
    </xf>
    <xf numFmtId="0" fontId="0" fillId="0" borderId="1" xfId="0" applyBorder="1" applyAlignment="1">
      <alignment horizontal="center" wrapText="1"/>
    </xf>
    <xf numFmtId="0" fontId="38" fillId="0" borderId="1" xfId="0" applyFont="1" applyBorder="1"/>
    <xf numFmtId="178" fontId="0" fillId="0" borderId="1" xfId="2" applyNumberFormat="1" applyFont="1" applyBorder="1" applyAlignment="1">
      <alignment horizontal="center"/>
    </xf>
    <xf numFmtId="178" fontId="0" fillId="0" borderId="1" xfId="2" applyNumberFormat="1" applyFont="1" applyBorder="1" applyAlignment="1"/>
    <xf numFmtId="0" fontId="39" fillId="0" borderId="1" xfId="0" applyFont="1" applyBorder="1"/>
    <xf numFmtId="1" fontId="0" fillId="0" borderId="1" xfId="0" applyNumberFormat="1" applyBorder="1" applyAlignment="1">
      <alignment horizontal="center"/>
    </xf>
    <xf numFmtId="0" fontId="0" fillId="0" borderId="16" xfId="0" applyFill="1" applyBorder="1"/>
    <xf numFmtId="0" fontId="0" fillId="0" borderId="0" xfId="0" applyFont="1" applyBorder="1" applyAlignment="1">
      <alignment wrapText="1"/>
    </xf>
    <xf numFmtId="0" fontId="0" fillId="0" borderId="0" xfId="0" applyFont="1" applyFill="1" applyAlignment="1">
      <alignment wrapText="1"/>
    </xf>
    <xf numFmtId="0" fontId="0" fillId="0" borderId="0" xfId="0" applyFont="1" applyAlignment="1">
      <alignment wrapText="1"/>
    </xf>
    <xf numFmtId="0" fontId="0" fillId="7" borderId="0" xfId="0" applyFont="1" applyFill="1" applyAlignment="1">
      <alignment wrapText="1"/>
    </xf>
    <xf numFmtId="0" fontId="0" fillId="0" borderId="0" xfId="0" applyFont="1"/>
    <xf numFmtId="0" fontId="0" fillId="3" borderId="1" xfId="0" applyFont="1" applyFill="1" applyBorder="1" applyAlignment="1">
      <alignment horizontal="center" vertical="center"/>
    </xf>
    <xf numFmtId="0" fontId="0" fillId="0" borderId="1" xfId="0" applyFont="1" applyBorder="1" applyAlignment="1">
      <alignment horizontal="left" wrapText="1"/>
    </xf>
    <xf numFmtId="0" fontId="0" fillId="4" borderId="1" xfId="0" applyFill="1" applyBorder="1" applyAlignment="1">
      <alignment horizontal="center" vertical="center"/>
    </xf>
    <xf numFmtId="0" fontId="35" fillId="0" borderId="0" xfId="0" applyFont="1" applyAlignment="1">
      <alignment vertical="center"/>
    </xf>
    <xf numFmtId="0" fontId="35" fillId="8" borderId="13" xfId="0" applyFont="1" applyFill="1" applyBorder="1" applyAlignment="1">
      <alignment wrapText="1"/>
    </xf>
    <xf numFmtId="0" fontId="0" fillId="8" borderId="13" xfId="0" applyFont="1" applyFill="1" applyBorder="1" applyAlignment="1">
      <alignment vertical="center" wrapText="1"/>
    </xf>
    <xf numFmtId="0" fontId="0" fillId="8" borderId="13"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3" borderId="13" xfId="0" applyFont="1" applyFill="1" applyBorder="1" applyAlignment="1">
      <alignment wrapText="1"/>
    </xf>
    <xf numFmtId="0" fontId="0" fillId="0" borderId="1" xfId="0" applyFont="1" applyBorder="1" applyAlignment="1">
      <alignment wrapText="1"/>
    </xf>
    <xf numFmtId="0" fontId="0" fillId="0" borderId="1" xfId="0" applyFont="1" applyBorder="1" applyAlignment="1">
      <alignment horizontal="center" vertical="center" wrapText="1"/>
    </xf>
    <xf numFmtId="0" fontId="0"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3" borderId="12" xfId="0" applyFont="1" applyFill="1" applyBorder="1" applyAlignment="1">
      <alignment wrapText="1"/>
    </xf>
    <xf numFmtId="0" fontId="0" fillId="3" borderId="1" xfId="0" applyFont="1" applyFill="1" applyBorder="1" applyAlignment="1">
      <alignment horizontal="left" wrapText="1"/>
    </xf>
    <xf numFmtId="0" fontId="0" fillId="9" borderId="1" xfId="0" applyFill="1" applyBorder="1" applyAlignment="1">
      <alignment horizontal="center" vertical="center" wrapText="1"/>
    </xf>
    <xf numFmtId="0" fontId="0" fillId="10" borderId="17" xfId="0" applyFont="1" applyFill="1" applyBorder="1" applyAlignment="1">
      <alignment wrapText="1"/>
    </xf>
    <xf numFmtId="0" fontId="0" fillId="10" borderId="13" xfId="0" applyFont="1" applyFill="1" applyBorder="1" applyAlignment="1">
      <alignment wrapText="1"/>
    </xf>
    <xf numFmtId="0" fontId="40" fillId="0" borderId="1" xfId="0" applyFont="1" applyBorder="1" applyAlignment="1">
      <alignment horizontal="center" vertical="center" wrapText="1"/>
    </xf>
    <xf numFmtId="0" fontId="11" fillId="7" borderId="1" xfId="0" applyFont="1" applyFill="1" applyBorder="1" applyAlignment="1">
      <alignment horizontal="center" vertical="center" wrapText="1"/>
    </xf>
    <xf numFmtId="0" fontId="41" fillId="9" borderId="1" xfId="0" applyFont="1" applyFill="1" applyBorder="1" applyAlignment="1">
      <alignment horizontal="center" vertical="center" wrapText="1"/>
    </xf>
    <xf numFmtId="0" fontId="0" fillId="0" borderId="13" xfId="0" applyFont="1" applyBorder="1" applyAlignment="1">
      <alignment wrapText="1"/>
    </xf>
    <xf numFmtId="0" fontId="0" fillId="0" borderId="1" xfId="0" applyFont="1" applyBorder="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10" borderId="13" xfId="0" applyFont="1" applyFill="1" applyBorder="1" applyAlignment="1">
      <alignment vertical="center" wrapText="1"/>
    </xf>
    <xf numFmtId="0" fontId="0" fillId="0" borderId="1" xfId="0" applyBorder="1" applyAlignment="1">
      <alignment horizontal="left" vertical="center" wrapText="1"/>
    </xf>
    <xf numFmtId="0" fontId="42" fillId="9" borderId="1" xfId="0" applyFont="1" applyFill="1" applyBorder="1" applyAlignment="1">
      <alignment horizontal="center" vertical="center" wrapText="1"/>
    </xf>
    <xf numFmtId="0" fontId="0" fillId="0" borderId="13" xfId="0" applyFill="1" applyBorder="1" applyAlignment="1">
      <alignment wrapText="1"/>
    </xf>
    <xf numFmtId="0" fontId="0" fillId="3" borderId="13" xfId="0" applyFill="1" applyBorder="1" applyAlignment="1">
      <alignment wrapText="1"/>
    </xf>
    <xf numFmtId="0" fontId="0" fillId="0" borderId="1" xfId="0" applyFont="1" applyFill="1" applyBorder="1" applyAlignment="1">
      <alignment wrapText="1"/>
    </xf>
    <xf numFmtId="0" fontId="0" fillId="0" borderId="1" xfId="0" applyFont="1" applyFill="1" applyBorder="1" applyAlignment="1">
      <alignment horizontal="center" vertical="center" wrapText="1"/>
    </xf>
    <xf numFmtId="0" fontId="0" fillId="0" borderId="1" xfId="0" applyFont="1" applyBorder="1" applyAlignment="1">
      <alignment horizontal="left" vertical="center" wrapText="1"/>
    </xf>
    <xf numFmtId="0" fontId="11" fillId="9" borderId="1" xfId="0" applyFont="1" applyFill="1" applyBorder="1" applyAlignment="1">
      <alignment horizontal="center" vertical="center" wrapText="1"/>
    </xf>
    <xf numFmtId="0" fontId="16" fillId="0" borderId="0" xfId="0" applyFont="1" applyBorder="1" applyAlignment="1"/>
    <xf numFmtId="0" fontId="16" fillId="7" borderId="0" xfId="0" applyFont="1" applyFill="1" applyBorder="1" applyAlignment="1"/>
    <xf numFmtId="0" fontId="0" fillId="7" borderId="0" xfId="0" applyFill="1"/>
    <xf numFmtId="0" fontId="35" fillId="0" borderId="0" xfId="0" applyFont="1" applyAlignment="1">
      <alignment horizontal="center" vertical="center"/>
    </xf>
    <xf numFmtId="0" fontId="0" fillId="7" borderId="0" xfId="0" applyFill="1" applyAlignment="1">
      <alignment vertical="center"/>
    </xf>
    <xf numFmtId="0" fontId="0" fillId="8" borderId="31" xfId="0" applyFont="1" applyFill="1" applyBorder="1" applyAlignment="1">
      <alignment horizontal="center" vertical="center" wrapText="1"/>
    </xf>
    <xf numFmtId="0" fontId="0" fillId="0" borderId="0" xfId="0" applyAlignment="1">
      <alignment wrapText="1"/>
    </xf>
    <xf numFmtId="0" fontId="0" fillId="7" borderId="0" xfId="0" applyFont="1" applyFill="1" applyBorder="1" applyAlignment="1">
      <alignment horizontal="center" vertical="center" wrapText="1"/>
    </xf>
    <xf numFmtId="0" fontId="0" fillId="7" borderId="15" xfId="0" applyFill="1" applyBorder="1" applyAlignment="1">
      <alignment horizontal="center" vertical="center" wrapText="1"/>
    </xf>
    <xf numFmtId="0" fontId="0" fillId="7" borderId="15" xfId="0" applyFont="1" applyFill="1" applyBorder="1" applyAlignment="1">
      <alignment horizontal="center" vertical="center" wrapText="1"/>
    </xf>
    <xf numFmtId="0" fontId="11" fillId="9" borderId="15" xfId="0" applyFont="1" applyFill="1" applyBorder="1" applyAlignment="1">
      <alignment horizontal="center" vertical="center" wrapText="1"/>
    </xf>
    <xf numFmtId="0" fontId="0" fillId="9" borderId="15" xfId="0" applyFill="1" applyBorder="1" applyAlignment="1">
      <alignment horizontal="center" vertical="center" wrapText="1"/>
    </xf>
    <xf numFmtId="0" fontId="0" fillId="0" borderId="0" xfId="0" applyFont="1" applyBorder="1" applyAlignment="1">
      <alignment vertical="center" wrapText="1"/>
    </xf>
    <xf numFmtId="0" fontId="35" fillId="0" borderId="0" xfId="0" applyFont="1" applyBorder="1" applyAlignment="1">
      <alignment wrapText="1"/>
    </xf>
    <xf numFmtId="0" fontId="0" fillId="0" borderId="31" xfId="0" applyFont="1" applyBorder="1" applyAlignment="1">
      <alignment vertical="center" wrapText="1"/>
    </xf>
    <xf numFmtId="0" fontId="0" fillId="0" borderId="13" xfId="0" applyFont="1" applyBorder="1" applyAlignment="1">
      <alignment horizontal="left" wrapText="1"/>
    </xf>
    <xf numFmtId="0" fontId="0" fillId="3" borderId="21" xfId="0" applyFont="1" applyFill="1" applyBorder="1" applyAlignment="1">
      <alignment wrapText="1"/>
    </xf>
    <xf numFmtId="0" fontId="0" fillId="0" borderId="15" xfId="0" applyFont="1" applyBorder="1" applyAlignment="1">
      <alignment horizontal="center" vertical="center" wrapText="1"/>
    </xf>
    <xf numFmtId="0" fontId="0" fillId="11" borderId="1" xfId="0" applyFill="1" applyBorder="1" applyAlignment="1">
      <alignment horizontal="center" vertical="center" wrapText="1"/>
    </xf>
    <xf numFmtId="0" fontId="0" fillId="10" borderId="1" xfId="0" applyFont="1" applyFill="1" applyBorder="1" applyAlignment="1">
      <alignment wrapText="1"/>
    </xf>
    <xf numFmtId="0" fontId="11" fillId="11" borderId="1" xfId="0" applyFont="1" applyFill="1" applyBorder="1" applyAlignment="1">
      <alignment horizontal="center" vertical="center" wrapText="1"/>
    </xf>
    <xf numFmtId="0" fontId="0" fillId="7" borderId="34" xfId="0" applyFont="1" applyFill="1" applyBorder="1" applyAlignment="1">
      <alignment wrapText="1"/>
    </xf>
    <xf numFmtId="0" fontId="35" fillId="0" borderId="1" xfId="0" applyFont="1" applyBorder="1" applyAlignment="1">
      <alignment vertical="center" wrapText="1"/>
    </xf>
    <xf numFmtId="0" fontId="0" fillId="3" borderId="34" xfId="0" applyFont="1" applyFill="1" applyBorder="1" applyAlignment="1">
      <alignment vertical="center" wrapText="1"/>
    </xf>
    <xf numFmtId="0" fontId="0" fillId="3" borderId="13" xfId="0" applyFont="1" applyFill="1" applyBorder="1" applyAlignment="1">
      <alignment vertical="center" wrapText="1"/>
    </xf>
    <xf numFmtId="0" fontId="0" fillId="3" borderId="31" xfId="0" applyFont="1" applyFill="1" applyBorder="1" applyAlignment="1">
      <alignment vertical="center" wrapText="1"/>
    </xf>
    <xf numFmtId="0" fontId="11" fillId="0" borderId="1" xfId="0" applyFont="1" applyFill="1" applyBorder="1" applyAlignment="1">
      <alignment horizontal="center" vertical="center" wrapText="1"/>
    </xf>
    <xf numFmtId="0" fontId="0" fillId="3" borderId="34" xfId="0" applyFont="1" applyFill="1" applyBorder="1" applyAlignment="1">
      <alignment wrapText="1"/>
    </xf>
    <xf numFmtId="0" fontId="0" fillId="10" borderId="21" xfId="0" applyFont="1" applyFill="1" applyBorder="1" applyAlignment="1">
      <alignment wrapText="1"/>
    </xf>
    <xf numFmtId="0" fontId="0" fillId="0" borderId="0" xfId="0" applyFont="1" applyAlignment="1">
      <alignment horizontal="center" vertical="center" wrapText="1"/>
    </xf>
    <xf numFmtId="0" fontId="0" fillId="3" borderId="1" xfId="0" applyFill="1" applyBorder="1" applyAlignment="1">
      <alignment wrapText="1"/>
    </xf>
    <xf numFmtId="0" fontId="0" fillId="0" borderId="1" xfId="0" applyBorder="1" applyAlignment="1">
      <alignment vertical="top" wrapText="1"/>
    </xf>
    <xf numFmtId="0" fontId="0" fillId="0" borderId="1" xfId="0" applyBorder="1" applyAlignment="1">
      <alignment wrapText="1"/>
    </xf>
    <xf numFmtId="0" fontId="0" fillId="3" borderId="1" xfId="0" applyFont="1" applyFill="1" applyBorder="1" applyAlignment="1">
      <alignment wrapText="1"/>
    </xf>
    <xf numFmtId="0" fontId="0" fillId="0" borderId="0" xfId="0" applyFont="1" applyFill="1" applyBorder="1" applyAlignment="1">
      <alignment wrapText="1"/>
    </xf>
    <xf numFmtId="0" fontId="0" fillId="0" borderId="13" xfId="0" applyFont="1" applyBorder="1" applyAlignment="1">
      <alignment horizontal="center" vertical="center" wrapText="1"/>
    </xf>
    <xf numFmtId="0" fontId="0" fillId="7" borderId="13" xfId="0" applyFont="1" applyFill="1" applyBorder="1" applyAlignment="1">
      <alignment horizontal="center" vertical="center" wrapText="1"/>
    </xf>
    <xf numFmtId="0" fontId="0" fillId="0" borderId="17" xfId="0" applyFont="1" applyBorder="1" applyAlignment="1">
      <alignment wrapText="1"/>
    </xf>
    <xf numFmtId="0" fontId="0" fillId="0" borderId="32" xfId="0" applyFont="1" applyBorder="1" applyAlignment="1">
      <alignment horizontal="center" vertical="center" wrapText="1"/>
    </xf>
    <xf numFmtId="0" fontId="0" fillId="7" borderId="32" xfId="0" applyFont="1" applyFill="1" applyBorder="1" applyAlignment="1">
      <alignment horizontal="center" vertical="center" wrapText="1"/>
    </xf>
    <xf numFmtId="0" fontId="0" fillId="7" borderId="1" xfId="0" applyFont="1" applyFill="1" applyBorder="1" applyAlignment="1">
      <alignment wrapText="1"/>
    </xf>
    <xf numFmtId="0" fontId="0" fillId="11" borderId="15" xfId="0" applyFill="1" applyBorder="1" applyAlignment="1">
      <alignment horizontal="center" vertical="center" wrapText="1"/>
    </xf>
    <xf numFmtId="0" fontId="0" fillId="0" borderId="0" xfId="0" applyFont="1" applyFill="1" applyBorder="1" applyAlignment="1">
      <alignment horizontal="center" vertical="center" wrapText="1"/>
    </xf>
    <xf numFmtId="0" fontId="0" fillId="7" borderId="0" xfId="0" applyFont="1" applyFill="1" applyAlignment="1">
      <alignment horizontal="center" vertical="center" wrapText="1"/>
    </xf>
    <xf numFmtId="0" fontId="0" fillId="12" borderId="15"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12" xfId="0" applyFont="1" applyBorder="1" applyAlignment="1">
      <alignment wrapText="1"/>
    </xf>
    <xf numFmtId="0" fontId="0" fillId="3" borderId="1" xfId="0" applyFill="1" applyBorder="1" applyAlignment="1">
      <alignment horizontal="center" vertical="center"/>
    </xf>
    <xf numFmtId="0" fontId="43" fillId="8" borderId="1" xfId="0" applyFont="1" applyFill="1" applyBorder="1" applyAlignment="1">
      <alignment horizontal="center" vertical="center"/>
    </xf>
    <xf numFmtId="0" fontId="35" fillId="0" borderId="0" xfId="0" applyFont="1"/>
    <xf numFmtId="0" fontId="35" fillId="0" borderId="0" xfId="0" applyFont="1" applyAlignment="1">
      <alignment horizontal="center"/>
    </xf>
    <xf numFmtId="0" fontId="24" fillId="8" borderId="13" xfId="0" applyFont="1" applyFill="1" applyBorder="1" applyAlignment="1">
      <alignment vertical="center" wrapText="1"/>
    </xf>
    <xf numFmtId="0" fontId="0" fillId="0" borderId="0" xfId="0" applyBorder="1" applyAlignment="1">
      <alignment horizontal="center" vertical="center"/>
    </xf>
    <xf numFmtId="0" fontId="0" fillId="0" borderId="1" xfId="0" applyFill="1" applyBorder="1" applyAlignment="1">
      <alignment horizontal="center" vertical="center"/>
    </xf>
    <xf numFmtId="1" fontId="0" fillId="0" borderId="1" xfId="0" applyNumberFormat="1" applyBorder="1" applyAlignment="1">
      <alignment horizontal="center" vertical="center"/>
    </xf>
    <xf numFmtId="14" fontId="0" fillId="0" borderId="1" xfId="0" applyNumberFormat="1" applyBorder="1" applyAlignment="1">
      <alignment horizontal="center" vertical="center"/>
    </xf>
    <xf numFmtId="0" fontId="0" fillId="3" borderId="12" xfId="0" applyFill="1" applyBorder="1" applyAlignment="1">
      <alignment wrapText="1"/>
    </xf>
    <xf numFmtId="0" fontId="0" fillId="0" borderId="1" xfId="0" applyFont="1" applyBorder="1" applyAlignment="1">
      <alignment horizontal="center" vertical="center"/>
    </xf>
    <xf numFmtId="0" fontId="0" fillId="3" borderId="1" xfId="0" applyFill="1" applyBorder="1" applyAlignment="1">
      <alignment horizontal="left" wrapText="1"/>
    </xf>
    <xf numFmtId="0" fontId="0" fillId="9" borderId="1" xfId="0" applyFill="1" applyBorder="1" applyAlignment="1">
      <alignment horizontal="center" vertical="center"/>
    </xf>
    <xf numFmtId="0" fontId="0" fillId="0" borderId="70" xfId="0" applyBorder="1" applyAlignment="1">
      <alignment horizontal="center" vertical="center"/>
    </xf>
    <xf numFmtId="0" fontId="0" fillId="4" borderId="17" xfId="0" applyFont="1" applyFill="1" applyBorder="1" applyAlignment="1">
      <alignment wrapText="1"/>
    </xf>
    <xf numFmtId="0" fontId="0" fillId="4" borderId="13" xfId="0" applyFont="1" applyFill="1" applyBorder="1" applyAlignment="1">
      <alignment wrapText="1"/>
    </xf>
    <xf numFmtId="0" fontId="0" fillId="0" borderId="1" xfId="0" applyFill="1" applyBorder="1" applyAlignment="1">
      <alignment horizontal="left" vertical="center"/>
    </xf>
    <xf numFmtId="0" fontId="35" fillId="3" borderId="13" xfId="0" applyFont="1" applyFill="1" applyBorder="1" applyAlignment="1">
      <alignment wrapText="1"/>
    </xf>
    <xf numFmtId="0" fontId="0" fillId="4" borderId="13" xfId="0" applyFont="1" applyFill="1" applyBorder="1" applyAlignment="1">
      <alignment vertical="center" wrapText="1"/>
    </xf>
    <xf numFmtId="0" fontId="11" fillId="0" borderId="1" xfId="0" applyFont="1" applyFill="1" applyBorder="1" applyAlignment="1">
      <alignment horizontal="left" vertical="center"/>
    </xf>
    <xf numFmtId="0" fontId="0" fillId="0" borderId="1" xfId="0" applyFill="1" applyBorder="1"/>
    <xf numFmtId="0" fontId="11" fillId="0" borderId="1" xfId="0" applyFont="1" applyFill="1" applyBorder="1" applyAlignment="1">
      <alignment horizontal="center" vertical="center"/>
    </xf>
    <xf numFmtId="177" fontId="0" fillId="0" borderId="0" xfId="0" applyNumberFormat="1" applyAlignment="1"/>
    <xf numFmtId="0" fontId="43" fillId="8" borderId="1" xfId="0" applyFont="1" applyFill="1" applyBorder="1" applyAlignment="1">
      <alignment horizontal="center" vertical="center" wrapText="1"/>
    </xf>
    <xf numFmtId="0" fontId="0" fillId="0" borderId="15" xfId="0" applyFill="1" applyBorder="1" applyAlignment="1">
      <alignment horizontal="center" vertical="center"/>
    </xf>
    <xf numFmtId="0" fontId="0" fillId="0" borderId="0" xfId="0" applyAlignment="1">
      <alignment horizontal="center" vertical="center"/>
    </xf>
    <xf numFmtId="0" fontId="35" fillId="0" borderId="1" xfId="0" applyFont="1" applyBorder="1" applyAlignment="1">
      <alignment horizontal="center" vertical="center"/>
    </xf>
    <xf numFmtId="0" fontId="38" fillId="0" borderId="1" xfId="0" applyFont="1" applyBorder="1" applyAlignment="1">
      <alignment horizontal="center"/>
    </xf>
    <xf numFmtId="9" fontId="0" fillId="0" borderId="1" xfId="0" applyNumberFormat="1" applyBorder="1" applyAlignment="1">
      <alignment horizontal="right" vertical="center"/>
    </xf>
    <xf numFmtId="0" fontId="35" fillId="0" borderId="0" xfId="0" applyFont="1" applyBorder="1" applyAlignment="1">
      <alignment horizontal="center" vertical="center"/>
    </xf>
    <xf numFmtId="0" fontId="0" fillId="0" borderId="0" xfId="0" applyBorder="1" applyAlignment="1">
      <alignment horizontal="left"/>
    </xf>
    <xf numFmtId="9" fontId="0" fillId="0" borderId="0" xfId="0" applyNumberFormat="1" applyBorder="1" applyAlignment="1">
      <alignment horizontal="right" vertical="center"/>
    </xf>
    <xf numFmtId="0" fontId="44" fillId="8" borderId="13" xfId="0" applyFont="1" applyFill="1" applyBorder="1" applyAlignment="1">
      <alignment wrapText="1"/>
    </xf>
    <xf numFmtId="14" fontId="0" fillId="0" borderId="1" xfId="0" applyNumberFormat="1" applyFill="1" applyBorder="1" applyAlignment="1">
      <alignment horizontal="center" vertical="center"/>
    </xf>
    <xf numFmtId="0" fontId="0" fillId="4" borderId="1" xfId="0" applyFont="1" applyFill="1" applyBorder="1" applyAlignment="1">
      <alignment wrapText="1"/>
    </xf>
    <xf numFmtId="0" fontId="11" fillId="0" borderId="13" xfId="0" applyFont="1" applyBorder="1" applyAlignment="1">
      <alignment wrapText="1"/>
    </xf>
    <xf numFmtId="0" fontId="0" fillId="4" borderId="21" xfId="0" applyFont="1" applyFill="1" applyBorder="1" applyAlignment="1">
      <alignment wrapText="1"/>
    </xf>
    <xf numFmtId="0" fontId="0" fillId="0" borderId="15" xfId="0" applyBorder="1" applyAlignment="1">
      <alignment horizontal="center" vertical="center"/>
    </xf>
    <xf numFmtId="0" fontId="0" fillId="0" borderId="0" xfId="0" applyBorder="1" applyAlignment="1">
      <alignment horizontal="center"/>
    </xf>
    <xf numFmtId="0" fontId="0" fillId="0" borderId="0" xfId="0" applyFont="1" applyAlignment="1">
      <alignment horizontal="center" vertical="center"/>
    </xf>
    <xf numFmtId="0" fontId="0" fillId="0" borderId="13" xfId="0" applyFill="1" applyBorder="1" applyAlignment="1">
      <alignment horizontal="center" vertical="center"/>
    </xf>
    <xf numFmtId="0" fontId="0" fillId="0" borderId="12" xfId="0" applyBorder="1"/>
    <xf numFmtId="0" fontId="0" fillId="0" borderId="14" xfId="0" applyFill="1" applyBorder="1" applyAlignment="1">
      <alignment horizontal="center" vertical="center"/>
    </xf>
    <xf numFmtId="0" fontId="0" fillId="0" borderId="0" xfId="0" applyFont="1" applyAlignment="1">
      <alignment horizontal="right"/>
    </xf>
    <xf numFmtId="0" fontId="0" fillId="0" borderId="71" xfId="0" applyBorder="1" applyAlignment="1">
      <alignment horizontal="center"/>
    </xf>
    <xf numFmtId="9" fontId="0" fillId="6" borderId="71" xfId="0" applyNumberFormat="1" applyFill="1" applyBorder="1" applyAlignment="1">
      <alignment horizontal="right" vertical="center"/>
    </xf>
    <xf numFmtId="0" fontId="0" fillId="0" borderId="0" xfId="0" applyAlignment="1">
      <alignment horizontal="left"/>
    </xf>
    <xf numFmtId="0" fontId="0" fillId="0" borderId="0" xfId="0" applyAlignment="1">
      <alignment horizontal="right" vertical="center"/>
    </xf>
    <xf numFmtId="0" fontId="0" fillId="0" borderId="0" xfId="0" applyFont="1" applyAlignment="1">
      <alignment horizontal="right" vertical="center"/>
    </xf>
    <xf numFmtId="9" fontId="0" fillId="0" borderId="0" xfId="0" applyNumberFormat="1" applyBorder="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41" fillId="0" borderId="0" xfId="0" applyFont="1" applyAlignment="1">
      <alignment horizontal="center" vertical="center"/>
    </xf>
    <xf numFmtId="0" fontId="40" fillId="0" borderId="0" xfId="0" applyFont="1" applyAlignment="1">
      <alignment horizontal="center" vertical="center"/>
    </xf>
    <xf numFmtId="0" fontId="35"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1" xfId="0" applyFont="1" applyBorder="1" applyAlignment="1">
      <alignment horizontal="center" vertical="center"/>
    </xf>
    <xf numFmtId="0" fontId="46" fillId="0" borderId="1" xfId="0" applyFont="1" applyBorder="1" applyAlignment="1">
      <alignment horizontal="center" vertical="center"/>
    </xf>
    <xf numFmtId="0" fontId="0" fillId="7" borderId="1" xfId="0" applyFill="1" applyBorder="1" applyAlignment="1">
      <alignment vertical="center"/>
    </xf>
    <xf numFmtId="179" fontId="0" fillId="7" borderId="1" xfId="0" applyNumberFormat="1" applyFill="1" applyBorder="1" applyAlignment="1" applyProtection="1">
      <alignment vertical="center"/>
      <protection locked="0"/>
    </xf>
    <xf numFmtId="0" fontId="0" fillId="0" borderId="72" xfId="0" applyBorder="1" applyAlignment="1">
      <alignment vertical="center"/>
    </xf>
    <xf numFmtId="0" fontId="0" fillId="13" borderId="1" xfId="0" applyFill="1" applyBorder="1" applyAlignment="1">
      <alignment vertical="center"/>
    </xf>
    <xf numFmtId="0" fontId="0" fillId="0" borderId="73" xfId="0" applyBorder="1" applyAlignment="1">
      <alignment vertical="center"/>
    </xf>
    <xf numFmtId="0" fontId="46" fillId="0" borderId="13" xfId="0" applyFont="1" applyBorder="1" applyAlignment="1">
      <alignment horizontal="center" vertical="center"/>
    </xf>
    <xf numFmtId="0" fontId="0" fillId="14" borderId="71" xfId="0" applyFill="1" applyBorder="1" applyAlignment="1">
      <alignment vertical="center"/>
    </xf>
    <xf numFmtId="0" fontId="0" fillId="0" borderId="74" xfId="0" applyBorder="1" applyAlignment="1">
      <alignment vertical="center"/>
    </xf>
    <xf numFmtId="2" fontId="0" fillId="3" borderId="12" xfId="0" applyNumberFormat="1" applyFill="1" applyBorder="1" applyAlignment="1" applyProtection="1">
      <alignment vertical="center"/>
    </xf>
    <xf numFmtId="2" fontId="0" fillId="3" borderId="12" xfId="0" applyNumberFormat="1" applyFill="1" applyBorder="1" applyAlignment="1">
      <alignment vertical="center"/>
    </xf>
    <xf numFmtId="0" fontId="35" fillId="0" borderId="17" xfId="0" applyFont="1" applyBorder="1" applyAlignment="1">
      <alignment horizontal="center" vertical="center" wrapText="1"/>
    </xf>
    <xf numFmtId="0" fontId="0" fillId="0" borderId="16" xfId="0" applyBorder="1" applyAlignment="1">
      <alignment horizontal="center" vertical="center" wrapText="1"/>
    </xf>
    <xf numFmtId="0" fontId="0" fillId="0" borderId="12" xfId="0" applyBorder="1" applyAlignment="1">
      <alignment horizontal="center" vertical="center" wrapText="1"/>
    </xf>
    <xf numFmtId="0" fontId="35" fillId="0" borderId="1" xfId="0" applyFont="1" applyFill="1" applyBorder="1" applyAlignment="1">
      <alignment horizontal="center" vertical="center" wrapText="1"/>
    </xf>
    <xf numFmtId="0" fontId="40" fillId="0" borderId="1" xfId="0" applyFont="1" applyBorder="1" applyAlignment="1">
      <alignment horizontal="center" vertical="center"/>
    </xf>
    <xf numFmtId="0" fontId="0" fillId="0" borderId="1" xfId="0" applyFill="1" applyBorder="1" applyAlignment="1">
      <alignment vertical="center" wrapText="1"/>
    </xf>
    <xf numFmtId="0" fontId="0" fillId="0" borderId="1" xfId="0" applyFill="1" applyBorder="1" applyAlignment="1">
      <alignment vertical="center"/>
    </xf>
    <xf numFmtId="0" fontId="0" fillId="15" borderId="1" xfId="0" applyFill="1" applyBorder="1" applyAlignment="1">
      <alignment vertical="center"/>
    </xf>
    <xf numFmtId="2" fontId="0" fillId="16" borderId="1" xfId="0" applyNumberFormat="1" applyFill="1" applyBorder="1" applyAlignment="1">
      <alignment vertical="center"/>
    </xf>
    <xf numFmtId="2" fontId="0" fillId="3" borderId="1" xfId="0" applyNumberFormat="1" applyFill="1" applyBorder="1" applyAlignment="1">
      <alignment vertical="center"/>
    </xf>
    <xf numFmtId="0" fontId="41" fillId="0" borderId="0" xfId="0" applyFont="1" applyBorder="1" applyAlignment="1">
      <alignment horizontal="left" vertical="center" wrapText="1"/>
    </xf>
    <xf numFmtId="0" fontId="41" fillId="0" borderId="0" xfId="0" applyFont="1" applyBorder="1" applyAlignment="1">
      <alignment horizontal="center" vertical="center"/>
    </xf>
    <xf numFmtId="0" fontId="47" fillId="0" borderId="0" xfId="0" applyFont="1" applyBorder="1" applyAlignment="1">
      <alignment horizontal="left" vertical="center" wrapText="1"/>
    </xf>
    <xf numFmtId="0" fontId="35" fillId="0" borderId="0" xfId="0" applyFont="1" applyAlignment="1">
      <alignment vertical="center" wrapText="1"/>
    </xf>
    <xf numFmtId="0" fontId="45" fillId="8" borderId="77" xfId="0" applyFont="1" applyFill="1" applyBorder="1"/>
    <xf numFmtId="0" fontId="43" fillId="8" borderId="14" xfId="0" applyFont="1" applyFill="1" applyBorder="1"/>
    <xf numFmtId="0" fontId="0" fillId="0" borderId="7" xfId="0" applyBorder="1"/>
    <xf numFmtId="0" fontId="0" fillId="0" borderId="14" xfId="0" applyBorder="1"/>
    <xf numFmtId="0" fontId="0" fillId="0" borderId="14" xfId="0" applyBorder="1" applyAlignment="1">
      <alignment horizontal="right" wrapText="1"/>
    </xf>
    <xf numFmtId="0" fontId="0" fillId="0" borderId="79" xfId="0" applyBorder="1"/>
    <xf numFmtId="0" fontId="0" fillId="0" borderId="33" xfId="0" applyBorder="1"/>
    <xf numFmtId="0" fontId="35" fillId="0" borderId="7" xfId="0" applyFont="1" applyBorder="1" applyAlignment="1">
      <alignment vertical="center"/>
    </xf>
    <xf numFmtId="49" fontId="0" fillId="14" borderId="71" xfId="0" applyNumberFormat="1" applyFont="1" applyFill="1" applyBorder="1" applyAlignment="1">
      <alignment horizontal="right" vertical="center"/>
    </xf>
    <xf numFmtId="0" fontId="35" fillId="0" borderId="7" xfId="0" applyFont="1" applyBorder="1"/>
    <xf numFmtId="0" fontId="0" fillId="0" borderId="0" xfId="0" applyFont="1" applyBorder="1" applyAlignment="1">
      <alignment horizontal="right"/>
    </xf>
    <xf numFmtId="0" fontId="0" fillId="0" borderId="80" xfId="0" applyBorder="1"/>
    <xf numFmtId="0" fontId="0" fillId="0" borderId="22" xfId="0" applyBorder="1"/>
    <xf numFmtId="0" fontId="48" fillId="0" borderId="0" xfId="0" applyFont="1" applyBorder="1"/>
    <xf numFmtId="49" fontId="0" fillId="0" borderId="33" xfId="0" applyNumberFormat="1" applyFill="1" applyBorder="1" applyAlignment="1">
      <alignment horizontal="right"/>
    </xf>
    <xf numFmtId="0" fontId="0" fillId="0" borderId="7" xfId="0" applyFont="1" applyFill="1" applyBorder="1"/>
    <xf numFmtId="0" fontId="49" fillId="0" borderId="0" xfId="0" applyFont="1" applyFill="1" applyBorder="1"/>
    <xf numFmtId="0" fontId="50" fillId="0" borderId="0" xfId="0" applyFont="1" applyFill="1" applyBorder="1"/>
    <xf numFmtId="0" fontId="0" fillId="0" borderId="7" xfId="0" applyFont="1" applyBorder="1"/>
    <xf numFmtId="49" fontId="0" fillId="0" borderId="0" xfId="0" applyNumberFormat="1" applyFill="1" applyBorder="1" applyAlignment="1"/>
    <xf numFmtId="0" fontId="0" fillId="0" borderId="0" xfId="0" applyFont="1" applyBorder="1"/>
    <xf numFmtId="0" fontId="0" fillId="0" borderId="80" xfId="0" applyFont="1" applyFill="1" applyBorder="1"/>
    <xf numFmtId="0" fontId="11" fillId="0" borderId="22" xfId="0" applyFont="1" applyBorder="1"/>
    <xf numFmtId="0" fontId="35" fillId="0" borderId="79" xfId="0" applyFont="1" applyBorder="1"/>
    <xf numFmtId="0" fontId="35" fillId="0" borderId="33" xfId="0" applyFont="1" applyBorder="1"/>
    <xf numFmtId="0" fontId="0" fillId="0" borderId="35" xfId="0" applyBorder="1"/>
    <xf numFmtId="0" fontId="35" fillId="0" borderId="34" xfId="0" applyFont="1" applyBorder="1"/>
    <xf numFmtId="0" fontId="0" fillId="0" borderId="7" xfId="0" applyBorder="1" applyAlignment="1">
      <alignment vertical="center"/>
    </xf>
    <xf numFmtId="0" fontId="11" fillId="0" borderId="0" xfId="0" applyFont="1" applyBorder="1" applyAlignment="1">
      <alignment horizontal="left" vertical="center"/>
    </xf>
    <xf numFmtId="0" fontId="0" fillId="0" borderId="31" xfId="0" applyFont="1" applyBorder="1" applyAlignment="1">
      <alignment vertical="center"/>
    </xf>
    <xf numFmtId="0" fontId="11" fillId="0" borderId="0" xfId="0" applyFont="1" applyBorder="1" applyAlignment="1">
      <alignment vertical="center"/>
    </xf>
    <xf numFmtId="0" fontId="0" fillId="0" borderId="31" xfId="0" applyBorder="1" applyAlignment="1">
      <alignment vertical="center"/>
    </xf>
    <xf numFmtId="0" fontId="0" fillId="0" borderId="71" xfId="0" applyFont="1" applyBorder="1" applyAlignment="1" applyProtection="1">
      <alignment vertical="center"/>
    </xf>
    <xf numFmtId="0" fontId="0" fillId="0" borderId="0" xfId="0" applyFont="1" applyBorder="1" applyAlignment="1">
      <alignment vertical="center"/>
    </xf>
    <xf numFmtId="179" fontId="0" fillId="14" borderId="71" xfId="0" applyNumberFormat="1" applyFont="1" applyFill="1" applyBorder="1" applyAlignment="1" applyProtection="1">
      <alignment vertical="center"/>
      <protection locked="0"/>
    </xf>
    <xf numFmtId="179" fontId="0" fillId="0" borderId="32" xfId="0" applyNumberFormat="1" applyFont="1" applyFill="1" applyBorder="1" applyAlignment="1" applyProtection="1">
      <alignment vertical="center"/>
      <protection locked="0"/>
    </xf>
    <xf numFmtId="0" fontId="0" fillId="0" borderId="0" xfId="0" applyBorder="1" applyAlignment="1">
      <alignment horizontal="right" vertical="center"/>
    </xf>
    <xf numFmtId="0" fontId="0" fillId="0" borderId="7" xfId="0" applyFont="1" applyBorder="1" applyAlignment="1">
      <alignment vertical="center"/>
    </xf>
    <xf numFmtId="0" fontId="0" fillId="0" borderId="80" xfId="0" applyBorder="1" applyAlignment="1">
      <alignment vertical="center"/>
    </xf>
    <xf numFmtId="0" fontId="0" fillId="0" borderId="22" xfId="0" applyBorder="1" applyAlignment="1">
      <alignment vertical="center"/>
    </xf>
    <xf numFmtId="14" fontId="0" fillId="0" borderId="22" xfId="0" applyNumberFormat="1" applyBorder="1" applyAlignment="1">
      <alignment vertical="center"/>
    </xf>
    <xf numFmtId="0" fontId="0" fillId="0" borderId="23" xfId="0" applyBorder="1" applyAlignment="1">
      <alignment vertical="center"/>
    </xf>
    <xf numFmtId="0" fontId="0" fillId="0" borderId="21" xfId="0" applyBorder="1" applyAlignment="1">
      <alignment vertical="center"/>
    </xf>
    <xf numFmtId="0" fontId="0" fillId="0" borderId="32" xfId="0" applyBorder="1" applyAlignment="1">
      <alignment horizontal="center"/>
    </xf>
    <xf numFmtId="0" fontId="0" fillId="0" borderId="31" xfId="0" applyBorder="1"/>
    <xf numFmtId="0" fontId="0" fillId="0" borderId="1" xfId="0" applyFont="1" applyBorder="1" applyAlignment="1">
      <alignment horizontal="center"/>
    </xf>
    <xf numFmtId="0" fontId="0" fillId="0" borderId="1" xfId="0" applyFont="1" applyBorder="1"/>
    <xf numFmtId="0" fontId="0" fillId="0" borderId="31" xfId="0" applyFont="1" applyBorder="1"/>
    <xf numFmtId="0" fontId="0" fillId="17" borderId="1" xfId="0" applyFont="1" applyFill="1" applyBorder="1" applyAlignment="1">
      <alignment horizontal="center"/>
    </xf>
    <xf numFmtId="0" fontId="0" fillId="17" borderId="1" xfId="0" applyFont="1" applyFill="1" applyBorder="1"/>
    <xf numFmtId="0" fontId="0" fillId="0" borderId="21" xfId="0" applyFont="1" applyBorder="1" applyAlignment="1">
      <alignment horizontal="left" wrapText="1"/>
    </xf>
    <xf numFmtId="0" fontId="0" fillId="0" borderId="7" xfId="0" applyFill="1" applyBorder="1"/>
    <xf numFmtId="0" fontId="51" fillId="0" borderId="7" xfId="0" applyFont="1" applyBorder="1"/>
    <xf numFmtId="10" fontId="0" fillId="0" borderId="2" xfId="0" applyNumberFormat="1" applyBorder="1" applyAlignment="1">
      <alignment horizontal="center"/>
    </xf>
    <xf numFmtId="9" fontId="0" fillId="0" borderId="41" xfId="0" applyNumberFormat="1" applyBorder="1"/>
    <xf numFmtId="0" fontId="35" fillId="0" borderId="0" xfId="0" applyFont="1" applyBorder="1"/>
    <xf numFmtId="9" fontId="0" fillId="0" borderId="0" xfId="0" applyNumberFormat="1" applyBorder="1" applyAlignment="1">
      <alignment horizontal="right"/>
    </xf>
    <xf numFmtId="0" fontId="43" fillId="8" borderId="78" xfId="0" applyFont="1" applyFill="1" applyBorder="1"/>
    <xf numFmtId="0" fontId="0" fillId="0" borderId="8" xfId="0" applyBorder="1"/>
    <xf numFmtId="177" fontId="0" fillId="14" borderId="41" xfId="0" applyNumberFormat="1" applyFill="1" applyBorder="1" applyAlignment="1">
      <alignment vertical="center"/>
    </xf>
    <xf numFmtId="0" fontId="0" fillId="0" borderId="84" xfId="0" applyBorder="1"/>
    <xf numFmtId="0" fontId="0" fillId="0" borderId="8" xfId="0" applyBorder="1" applyAlignment="1">
      <alignment vertical="center"/>
    </xf>
    <xf numFmtId="0" fontId="0" fillId="0" borderId="85" xfId="0" applyBorder="1"/>
    <xf numFmtId="0" fontId="0" fillId="0" borderId="8" xfId="0" applyFont="1" applyBorder="1" applyAlignment="1">
      <alignment vertical="center"/>
    </xf>
    <xf numFmtId="179" fontId="0" fillId="0" borderId="0" xfId="0" applyNumberFormat="1" applyFont="1" applyFill="1" applyBorder="1" applyAlignment="1" applyProtection="1">
      <alignment vertical="center"/>
      <protection locked="0"/>
    </xf>
    <xf numFmtId="179" fontId="0" fillId="0" borderId="11" xfId="0" applyNumberFormat="1" applyFont="1" applyFill="1" applyBorder="1" applyAlignment="1" applyProtection="1">
      <alignment vertical="center"/>
      <protection locked="0"/>
    </xf>
    <xf numFmtId="14" fontId="0" fillId="0" borderId="85" xfId="0" applyNumberFormat="1" applyBorder="1" applyAlignment="1">
      <alignment vertical="center"/>
    </xf>
    <xf numFmtId="0" fontId="0" fillId="0" borderId="8" xfId="0" applyBorder="1" applyAlignment="1">
      <alignment horizontal="center"/>
    </xf>
    <xf numFmtId="0" fontId="0" fillId="0" borderId="86" xfId="0" applyFont="1" applyBorder="1"/>
    <xf numFmtId="0" fontId="0" fillId="17" borderId="86" xfId="0" applyFont="1" applyFill="1" applyBorder="1"/>
    <xf numFmtId="9" fontId="0" fillId="0" borderId="0" xfId="0" applyNumberFormat="1" applyAlignment="1">
      <alignment horizontal="right"/>
    </xf>
    <xf numFmtId="0" fontId="0" fillId="0" borderId="22" xfId="0" applyBorder="1" applyAlignment="1">
      <alignment horizontal="center"/>
    </xf>
    <xf numFmtId="0" fontId="0" fillId="0" borderId="79" xfId="0" applyBorder="1" applyAlignment="1">
      <alignment horizontal="center"/>
    </xf>
    <xf numFmtId="0" fontId="0" fillId="0" borderId="33" xfId="0" applyBorder="1" applyAlignment="1">
      <alignment horizontal="center"/>
    </xf>
    <xf numFmtId="0" fontId="0" fillId="0" borderId="34" xfId="0" applyBorder="1" applyAlignment="1">
      <alignment horizontal="left"/>
    </xf>
    <xf numFmtId="0" fontId="0" fillId="0" borderId="7" xfId="0" applyBorder="1" applyAlignment="1">
      <alignment horizontal="center"/>
    </xf>
    <xf numFmtId="0" fontId="0" fillId="0" borderId="32" xfId="0" applyBorder="1"/>
    <xf numFmtId="0" fontId="0" fillId="0" borderId="31" xfId="0" applyBorder="1" applyAlignment="1">
      <alignment horizontal="left"/>
    </xf>
    <xf numFmtId="0" fontId="0" fillId="0" borderId="7" xfId="0" applyBorder="1" applyAlignment="1">
      <alignment horizontal="left"/>
    </xf>
    <xf numFmtId="49" fontId="0" fillId="0" borderId="0" xfId="0" applyNumberFormat="1" applyBorder="1" applyAlignment="1">
      <alignment horizontal="right"/>
    </xf>
    <xf numFmtId="49" fontId="0" fillId="0" borderId="0" xfId="0" applyNumberFormat="1" applyBorder="1" applyAlignment="1" applyProtection="1">
      <protection locked="0"/>
    </xf>
    <xf numFmtId="0" fontId="0" fillId="0" borderId="9" xfId="0" applyBorder="1" applyAlignment="1">
      <alignment horizontal="left"/>
    </xf>
    <xf numFmtId="0" fontId="0" fillId="0" borderId="10" xfId="0" applyBorder="1" applyAlignment="1">
      <alignment horizontal="center"/>
    </xf>
    <xf numFmtId="49" fontId="0" fillId="0" borderId="10" xfId="0" applyNumberFormat="1" applyBorder="1" applyAlignment="1">
      <alignment horizontal="center"/>
    </xf>
    <xf numFmtId="49" fontId="0" fillId="0" borderId="10" xfId="0" applyNumberFormat="1" applyBorder="1"/>
    <xf numFmtId="0" fontId="0" fillId="0" borderId="87" xfId="0" applyBorder="1"/>
    <xf numFmtId="0" fontId="0" fillId="0" borderId="85" xfId="0" applyBorder="1" applyAlignment="1">
      <alignment horizontal="center"/>
    </xf>
    <xf numFmtId="0" fontId="0" fillId="0" borderId="11" xfId="0" applyBorder="1"/>
    <xf numFmtId="49" fontId="10" fillId="0" borderId="8" xfId="0" applyNumberFormat="1" applyFont="1" applyFill="1" applyBorder="1" applyAlignment="1" applyProtection="1">
      <alignment vertical="center" wrapText="1"/>
    </xf>
    <xf numFmtId="177" fontId="83" fillId="14" borderId="2" xfId="7" applyNumberFormat="1" applyFill="1" applyBorder="1" applyAlignment="1">
      <alignment vertical="center"/>
    </xf>
    <xf numFmtId="49" fontId="84" fillId="14" borderId="71" xfId="7" applyNumberFormat="1" applyFont="1" applyFill="1" applyBorder="1" applyAlignment="1">
      <alignment horizontal="center" vertical="center"/>
    </xf>
    <xf numFmtId="179" fontId="83" fillId="14" borderId="71" xfId="7" applyNumberFormat="1" applyFont="1" applyFill="1" applyBorder="1" applyAlignment="1">
      <alignment horizontal="center" vertical="center"/>
    </xf>
    <xf numFmtId="0" fontId="0" fillId="10" borderId="1" xfId="0" applyFill="1" applyBorder="1" applyAlignment="1">
      <alignment horizontal="center" vertical="center"/>
    </xf>
    <xf numFmtId="0" fontId="83" fillId="14" borderId="81" xfId="7" applyFont="1" applyFill="1" applyBorder="1" applyAlignment="1" applyProtection="1">
      <alignment vertical="center"/>
      <protection locked="0"/>
    </xf>
    <xf numFmtId="179" fontId="83" fillId="14" borderId="71" xfId="7" applyNumberFormat="1" applyFont="1" applyFill="1" applyBorder="1" applyAlignment="1" applyProtection="1">
      <alignment vertical="center"/>
      <protection locked="0"/>
    </xf>
    <xf numFmtId="179" fontId="83" fillId="14" borderId="82" xfId="7" applyNumberFormat="1" applyFont="1" applyFill="1" applyBorder="1" applyAlignment="1" applyProtection="1">
      <alignment vertical="center"/>
      <protection locked="0"/>
    </xf>
    <xf numFmtId="0" fontId="83" fillId="0" borderId="1" xfId="7" applyBorder="1" applyAlignment="1">
      <alignment horizontal="center" vertical="center"/>
    </xf>
    <xf numFmtId="0" fontId="83" fillId="0" borderId="1" xfId="7" applyBorder="1" applyAlignment="1">
      <alignment horizontal="center" vertical="center"/>
    </xf>
    <xf numFmtId="0" fontId="83" fillId="0" borderId="1" xfId="7" applyBorder="1" applyAlignment="1">
      <alignment horizontal="center" vertical="center"/>
    </xf>
    <xf numFmtId="0" fontId="83" fillId="0" borderId="1" xfId="7" applyBorder="1" applyAlignment="1">
      <alignment horizontal="center" vertical="center"/>
    </xf>
    <xf numFmtId="0" fontId="18" fillId="0" borderId="1" xfId="3" applyFont="1" applyFill="1" applyBorder="1" applyAlignment="1" applyProtection="1">
      <alignment horizontal="center" vertical="center" wrapText="1"/>
    </xf>
    <xf numFmtId="0" fontId="11" fillId="14" borderId="71" xfId="7" applyFont="1" applyFill="1" applyBorder="1" applyAlignment="1">
      <alignment horizontal="center" vertical="center"/>
    </xf>
    <xf numFmtId="49" fontId="11" fillId="14" borderId="71" xfId="7" applyNumberFormat="1" applyFont="1" applyFill="1" applyBorder="1" applyProtection="1">
      <protection locked="0"/>
    </xf>
    <xf numFmtId="0" fontId="11" fillId="0" borderId="71" xfId="7" applyFont="1" applyFill="1" applyBorder="1" applyAlignment="1">
      <alignment horizontal="center" vertical="center"/>
    </xf>
    <xf numFmtId="0" fontId="11" fillId="0" borderId="1" xfId="0" applyFont="1" applyBorder="1" applyAlignment="1">
      <alignment horizontal="center"/>
    </xf>
    <xf numFmtId="9" fontId="0" fillId="14" borderId="71" xfId="0" applyNumberFormat="1" applyFill="1" applyBorder="1"/>
    <xf numFmtId="49" fontId="84" fillId="14" borderId="2" xfId="0" applyNumberFormat="1" applyFont="1" applyFill="1" applyBorder="1" applyAlignment="1">
      <alignment horizontal="center"/>
    </xf>
    <xf numFmtId="49" fontId="0" fillId="14" borderId="41" xfId="0" applyNumberFormat="1" applyFill="1" applyBorder="1" applyAlignment="1">
      <alignment horizontal="center"/>
    </xf>
    <xf numFmtId="49" fontId="84" fillId="14" borderId="2" xfId="6" applyNumberFormat="1" applyFont="1" applyFill="1" applyBorder="1" applyAlignment="1">
      <alignment horizontal="center" vertical="center"/>
    </xf>
    <xf numFmtId="49" fontId="48" fillId="14" borderId="41" xfId="6" applyNumberFormat="1" applyFont="1" applyFill="1" applyBorder="1" applyAlignment="1">
      <alignment horizontal="center" vertical="center"/>
    </xf>
    <xf numFmtId="49" fontId="48" fillId="14" borderId="2" xfId="7" applyNumberFormat="1" applyFont="1" applyFill="1" applyBorder="1" applyAlignment="1">
      <alignment horizontal="center"/>
    </xf>
    <xf numFmtId="49" fontId="48" fillId="14" borderId="41" xfId="7" applyNumberFormat="1" applyFont="1" applyFill="1" applyBorder="1" applyAlignment="1">
      <alignment horizontal="center"/>
    </xf>
    <xf numFmtId="177" fontId="48" fillId="14" borderId="2" xfId="7" applyNumberFormat="1" applyFont="1" applyFill="1" applyBorder="1" applyAlignment="1">
      <alignment horizontal="center" vertical="center"/>
    </xf>
    <xf numFmtId="177" fontId="48" fillId="14" borderId="41" xfId="7" applyNumberFormat="1" applyFont="1" applyFill="1" applyBorder="1" applyAlignment="1">
      <alignment horizontal="center" vertical="center"/>
    </xf>
    <xf numFmtId="0" fontId="11" fillId="14" borderId="2" xfId="7" applyFont="1" applyFill="1" applyBorder="1" applyAlignment="1" applyProtection="1">
      <alignment horizontal="center" vertical="center"/>
      <protection locked="0"/>
    </xf>
    <xf numFmtId="0" fontId="83" fillId="14" borderId="41" xfId="7" applyFont="1" applyFill="1" applyBorder="1" applyAlignment="1" applyProtection="1">
      <alignment horizontal="center" vertical="center"/>
      <protection locked="0"/>
    </xf>
    <xf numFmtId="177" fontId="83" fillId="14" borderId="2" xfId="7" applyNumberFormat="1" applyFont="1" applyFill="1" applyBorder="1" applyAlignment="1" applyProtection="1">
      <alignment horizontal="center" vertical="center"/>
      <protection locked="0"/>
    </xf>
    <xf numFmtId="177" fontId="83" fillId="14" borderId="41" xfId="7" applyNumberFormat="1" applyFont="1" applyFill="1" applyBorder="1" applyAlignment="1" applyProtection="1">
      <alignment horizontal="center" vertical="center"/>
      <protection locked="0"/>
    </xf>
    <xf numFmtId="57" fontId="83" fillId="14" borderId="2" xfId="7" applyNumberFormat="1" applyFont="1" applyFill="1" applyBorder="1" applyAlignment="1" applyProtection="1">
      <alignment horizontal="center" vertical="center"/>
      <protection locked="0"/>
    </xf>
    <xf numFmtId="177" fontId="0" fillId="14" borderId="2" xfId="0" applyNumberFormat="1" applyFont="1" applyFill="1" applyBorder="1" applyAlignment="1" applyProtection="1">
      <alignment horizontal="center" vertical="center"/>
      <protection locked="0"/>
    </xf>
    <xf numFmtId="177" fontId="0" fillId="14" borderId="41" xfId="0" applyNumberFormat="1" applyFont="1" applyFill="1" applyBorder="1" applyAlignment="1" applyProtection="1">
      <alignment horizontal="center" vertical="center"/>
      <protection locked="0"/>
    </xf>
    <xf numFmtId="0" fontId="16" fillId="0" borderId="75"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83" xfId="0" applyFont="1" applyBorder="1" applyAlignment="1">
      <alignment horizontal="center" vertical="center" wrapText="1"/>
    </xf>
    <xf numFmtId="0" fontId="0" fillId="0" borderId="13" xfId="0" applyBorder="1" applyAlignment="1">
      <alignment horizontal="right" wrapText="1"/>
    </xf>
    <xf numFmtId="0" fontId="0" fillId="0" borderId="78" xfId="0" applyBorder="1" applyAlignment="1">
      <alignment horizontal="right" wrapText="1"/>
    </xf>
    <xf numFmtId="0" fontId="0" fillId="0" borderId="80" xfId="0" applyFont="1" applyBorder="1" applyAlignment="1">
      <alignment horizontal="left" wrapText="1"/>
    </xf>
    <xf numFmtId="0" fontId="0" fillId="0" borderId="23" xfId="0" applyFont="1" applyBorder="1" applyAlignment="1">
      <alignment horizontal="left" wrapText="1"/>
    </xf>
    <xf numFmtId="177" fontId="0" fillId="0" borderId="0" xfId="0" applyNumberFormat="1" applyBorder="1" applyAlignment="1" applyProtection="1">
      <alignment horizontal="center"/>
    </xf>
    <xf numFmtId="0" fontId="0" fillId="0" borderId="0" xfId="0" applyBorder="1" applyAlignment="1" applyProtection="1">
      <alignment horizontal="center"/>
    </xf>
    <xf numFmtId="177" fontId="0" fillId="0" borderId="10" xfId="0" applyNumberFormat="1" applyBorder="1" applyAlignment="1" applyProtection="1">
      <alignment horizontal="center"/>
    </xf>
    <xf numFmtId="0" fontId="0" fillId="0" borderId="11" xfId="0" applyBorder="1" applyAlignment="1" applyProtection="1">
      <alignment horizontal="center"/>
    </xf>
    <xf numFmtId="49" fontId="0" fillId="14" borderId="2" xfId="0" applyNumberFormat="1" applyFont="1" applyFill="1" applyBorder="1" applyAlignment="1">
      <alignment horizontal="center" vertical="center"/>
    </xf>
    <xf numFmtId="49" fontId="0" fillId="14" borderId="41" xfId="0" applyNumberFormat="1" applyFont="1" applyFill="1" applyBorder="1" applyAlignment="1">
      <alignment horizontal="center" vertical="center"/>
    </xf>
    <xf numFmtId="0" fontId="45" fillId="8" borderId="31" xfId="0" applyFont="1" applyFill="1" applyBorder="1" applyAlignment="1">
      <alignment horizontal="center" vertical="center"/>
    </xf>
    <xf numFmtId="0" fontId="45" fillId="8" borderId="0" xfId="0" applyFont="1" applyFill="1" applyBorder="1" applyAlignment="1">
      <alignment horizontal="center" vertical="center"/>
    </xf>
    <xf numFmtId="0" fontId="0" fillId="0" borderId="34" xfId="0" applyBorder="1" applyAlignment="1">
      <alignment horizontal="center" vertical="center"/>
    </xf>
    <xf numFmtId="0" fontId="0" fillId="0" borderId="33" xfId="0" applyBorder="1" applyAlignment="1">
      <alignment horizontal="center" vertical="center"/>
    </xf>
    <xf numFmtId="0" fontId="0" fillId="0" borderId="35" xfId="0" applyBorder="1" applyAlignment="1">
      <alignment horizontal="center" vertical="center"/>
    </xf>
    <xf numFmtId="0" fontId="0" fillId="0" borderId="31" xfId="0" applyBorder="1" applyAlignment="1">
      <alignment horizontal="center" vertical="center"/>
    </xf>
    <xf numFmtId="0" fontId="0" fillId="0" borderId="0" xfId="0" applyBorder="1" applyAlignment="1">
      <alignment horizontal="center" vertical="center"/>
    </xf>
    <xf numFmtId="0" fontId="0" fillId="0" borderId="32"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35" fillId="0" borderId="2" xfId="0" applyFont="1" applyBorder="1" applyAlignment="1">
      <alignment horizontal="center" vertical="center"/>
    </xf>
    <xf numFmtId="0" fontId="0" fillId="0" borderId="3" xfId="0" applyFont="1" applyBorder="1" applyAlignment="1">
      <alignment horizontal="center" vertical="center"/>
    </xf>
    <xf numFmtId="0" fontId="0" fillId="0" borderId="41" xfId="0" applyFont="1" applyBorder="1" applyAlignment="1">
      <alignment horizontal="center" vertical="center"/>
    </xf>
    <xf numFmtId="0" fontId="0" fillId="0" borderId="3" xfId="0" applyBorder="1" applyAlignment="1">
      <alignment horizontal="center" vertical="center"/>
    </xf>
    <xf numFmtId="0" fontId="0" fillId="0" borderId="41" xfId="0" applyBorder="1" applyAlignment="1">
      <alignment horizontal="center" vertical="center"/>
    </xf>
    <xf numFmtId="177" fontId="0" fillId="0" borderId="0" xfId="0" applyNumberFormat="1" applyAlignment="1">
      <alignment horizontal="center"/>
    </xf>
    <xf numFmtId="0" fontId="35" fillId="0" borderId="1" xfId="0" applyFont="1" applyBorder="1" applyAlignment="1">
      <alignment horizontal="center" vertical="center"/>
    </xf>
    <xf numFmtId="0" fontId="0" fillId="0" borderId="1" xfId="0" applyBorder="1" applyAlignment="1">
      <alignment horizontal="center" vertical="center"/>
    </xf>
    <xf numFmtId="0" fontId="16" fillId="0" borderId="0" xfId="0" applyFont="1" applyBorder="1" applyAlignment="1">
      <alignment horizontal="center" wrapText="1"/>
    </xf>
    <xf numFmtId="0" fontId="0" fillId="0" borderId="1" xfId="0" applyBorder="1" applyAlignment="1">
      <alignment horizontal="left" wrapText="1"/>
    </xf>
    <xf numFmtId="0" fontId="0" fillId="0" borderId="1" xfId="0" applyBorder="1" applyAlignment="1">
      <alignment horizontal="left" vertical="center" wrapText="1"/>
    </xf>
    <xf numFmtId="0" fontId="16" fillId="0" borderId="0" xfId="0" applyFont="1" applyBorder="1" applyAlignment="1">
      <alignment horizontal="center"/>
    </xf>
    <xf numFmtId="0" fontId="0" fillId="0" borderId="1" xfId="0" applyFont="1" applyBorder="1" applyAlignment="1">
      <alignment horizontal="left"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63" xfId="3" applyFont="1" applyFill="1" applyBorder="1" applyAlignment="1" applyProtection="1">
      <alignment horizontal="left" vertical="center" wrapText="1"/>
    </xf>
    <xf numFmtId="0" fontId="0" fillId="0" borderId="64" xfId="3" applyFont="1" applyFill="1" applyBorder="1" applyAlignment="1" applyProtection="1">
      <alignment horizontal="left" vertical="center" wrapText="1"/>
    </xf>
    <xf numFmtId="0" fontId="0" fillId="0" borderId="67" xfId="3" applyFont="1" applyFill="1" applyBorder="1" applyAlignment="1" applyProtection="1">
      <alignment horizontal="left" vertical="center" wrapText="1"/>
    </xf>
    <xf numFmtId="0" fontId="0" fillId="0" borderId="68" xfId="3" applyFont="1" applyFill="1" applyBorder="1" applyAlignment="1" applyProtection="1">
      <alignment horizontal="left" vertical="center" wrapText="1"/>
    </xf>
    <xf numFmtId="0" fontId="0" fillId="0" borderId="69" xfId="3" applyFont="1" applyFill="1" applyBorder="1" applyAlignment="1" applyProtection="1">
      <alignment horizontal="left" vertical="center" wrapText="1"/>
    </xf>
    <xf numFmtId="10" fontId="10" fillId="0" borderId="45" xfId="0" applyNumberFormat="1" applyFont="1" applyFill="1" applyBorder="1" applyAlignment="1" applyProtection="1">
      <alignment horizontal="center" vertical="center" wrapText="1"/>
      <protection locked="0"/>
    </xf>
    <xf numFmtId="10" fontId="10" fillId="0" borderId="46" xfId="0" applyNumberFormat="1" applyFont="1" applyFill="1" applyBorder="1" applyAlignment="1" applyProtection="1">
      <alignment horizontal="center" vertical="center" wrapText="1"/>
      <protection locked="0"/>
    </xf>
    <xf numFmtId="10" fontId="10" fillId="0" borderId="47" xfId="0" applyNumberFormat="1" applyFont="1" applyFill="1" applyBorder="1" applyAlignment="1" applyProtection="1">
      <alignment horizontal="center" vertical="center" wrapText="1"/>
      <protection locked="0"/>
    </xf>
    <xf numFmtId="10" fontId="10" fillId="0" borderId="7" xfId="0" applyNumberFormat="1" applyFont="1" applyFill="1" applyBorder="1" applyAlignment="1" applyProtection="1">
      <alignment horizontal="center" vertical="center" wrapText="1"/>
      <protection locked="0"/>
    </xf>
    <xf numFmtId="10" fontId="10" fillId="0" borderId="0" xfId="0" applyNumberFormat="1" applyFont="1" applyFill="1" applyBorder="1" applyAlignment="1" applyProtection="1">
      <alignment horizontal="center" vertical="center" wrapText="1"/>
      <protection locked="0"/>
    </xf>
    <xf numFmtId="10" fontId="10" fillId="0" borderId="8" xfId="0" applyNumberFormat="1" applyFont="1" applyFill="1" applyBorder="1" applyAlignment="1" applyProtection="1">
      <alignment horizontal="center" vertical="center" wrapText="1"/>
      <protection locked="0"/>
    </xf>
    <xf numFmtId="0" fontId="18" fillId="0" borderId="17" xfId="3" applyFont="1" applyFill="1" applyBorder="1" applyAlignment="1" applyProtection="1">
      <alignment horizontal="left" vertical="center" wrapText="1"/>
    </xf>
    <xf numFmtId="0" fontId="18" fillId="0" borderId="12" xfId="3" applyFont="1" applyFill="1" applyBorder="1" applyAlignment="1" applyProtection="1">
      <alignment horizontal="left" vertical="center" wrapText="1"/>
    </xf>
    <xf numFmtId="0" fontId="18" fillId="0" borderId="36" xfId="3" applyFont="1" applyFill="1" applyBorder="1" applyAlignment="1" applyProtection="1">
      <alignment horizontal="left" vertical="center" wrapText="1"/>
    </xf>
    <xf numFmtId="0" fontId="18" fillId="0" borderId="53" xfId="0" applyFont="1" applyFill="1" applyBorder="1" applyAlignment="1" applyProtection="1">
      <alignment horizontal="left" vertical="center" wrapText="1"/>
    </xf>
    <xf numFmtId="0" fontId="18" fillId="0" borderId="55" xfId="0" applyFont="1" applyFill="1" applyBorder="1" applyAlignment="1" applyProtection="1">
      <alignment horizontal="left" vertical="center" wrapText="1"/>
    </xf>
    <xf numFmtId="0" fontId="18" fillId="0" borderId="56" xfId="0" applyFont="1" applyFill="1" applyBorder="1" applyAlignment="1" applyProtection="1">
      <alignment horizontal="left" vertical="center" wrapText="1"/>
    </xf>
    <xf numFmtId="0" fontId="18" fillId="0" borderId="57" xfId="0" applyFont="1" applyFill="1" applyBorder="1" applyAlignment="1" applyProtection="1">
      <alignment horizontal="left" vertical="center" wrapText="1"/>
    </xf>
    <xf numFmtId="0" fontId="23" fillId="0" borderId="44" xfId="3" applyFont="1" applyBorder="1" applyAlignment="1" applyProtection="1">
      <alignment horizontal="left" vertical="center" wrapText="1"/>
      <protection locked="0"/>
    </xf>
    <xf numFmtId="0" fontId="23" fillId="0" borderId="43" xfId="3" applyFont="1" applyBorder="1" applyAlignment="1" applyProtection="1">
      <alignment horizontal="left" vertical="center" wrapText="1"/>
      <protection locked="0"/>
    </xf>
    <xf numFmtId="0" fontId="18" fillId="0" borderId="44" xfId="0" applyFont="1" applyFill="1" applyBorder="1" applyAlignment="1" applyProtection="1">
      <alignment horizontal="center" vertical="center" wrapText="1"/>
    </xf>
    <xf numFmtId="0" fontId="20" fillId="4" borderId="0" xfId="3" applyFont="1" applyFill="1" applyBorder="1" applyAlignment="1" applyProtection="1">
      <alignment horizontal="center" vertical="center" wrapText="1"/>
    </xf>
    <xf numFmtId="0" fontId="18" fillId="0" borderId="63" xfId="3" applyFont="1" applyFill="1" applyBorder="1" applyAlignment="1" applyProtection="1">
      <alignment horizontal="center" vertical="center" wrapText="1"/>
    </xf>
    <xf numFmtId="0" fontId="18" fillId="0" borderId="64" xfId="3" applyFont="1" applyFill="1" applyBorder="1" applyAlignment="1" applyProtection="1">
      <alignment horizontal="center" vertical="center" wrapText="1"/>
    </xf>
    <xf numFmtId="0" fontId="18" fillId="0" borderId="67" xfId="3" applyFont="1" applyFill="1" applyBorder="1" applyAlignment="1" applyProtection="1">
      <alignment horizontal="center" vertical="center" wrapText="1"/>
    </xf>
    <xf numFmtId="0" fontId="18" fillId="0" borderId="68" xfId="3" applyFont="1" applyFill="1" applyBorder="1" applyAlignment="1" applyProtection="1">
      <alignment horizontal="center" vertical="center" wrapText="1"/>
    </xf>
    <xf numFmtId="0" fontId="18" fillId="0" borderId="69" xfId="3" applyFont="1" applyFill="1" applyBorder="1" applyAlignment="1" applyProtection="1">
      <alignment horizontal="center" vertical="center" wrapText="1"/>
    </xf>
    <xf numFmtId="0" fontId="16" fillId="2" borderId="17" xfId="4" applyFont="1" applyFill="1" applyBorder="1" applyAlignment="1" applyProtection="1">
      <alignment horizontal="center" vertical="top" wrapText="1"/>
    </xf>
    <xf numFmtId="0" fontId="18" fillId="0" borderId="13" xfId="4" applyFont="1" applyBorder="1" applyAlignment="1" applyProtection="1">
      <alignment horizontal="left" vertical="center" wrapText="1"/>
    </xf>
    <xf numFmtId="0" fontId="18" fillId="0" borderId="14" xfId="4" applyFont="1" applyBorder="1" applyAlignment="1" applyProtection="1">
      <alignment horizontal="left" vertical="center" wrapText="1"/>
    </xf>
    <xf numFmtId="0" fontId="18" fillId="0" borderId="15" xfId="4" applyFont="1" applyBorder="1" applyAlignment="1" applyProtection="1">
      <alignment horizontal="left" vertical="center" wrapText="1"/>
    </xf>
    <xf numFmtId="0" fontId="30" fillId="0" borderId="4" xfId="0" applyFont="1" applyFill="1" applyBorder="1" applyAlignment="1" applyProtection="1">
      <alignment horizontal="center" vertical="center" wrapText="1"/>
    </xf>
    <xf numFmtId="0" fontId="30" fillId="0" borderId="6" xfId="0" applyFont="1" applyFill="1" applyBorder="1" applyAlignment="1" applyProtection="1">
      <alignment horizontal="center" vertical="center" wrapText="1"/>
    </xf>
    <xf numFmtId="0" fontId="30" fillId="0" borderId="5" xfId="0" applyFont="1" applyFill="1" applyBorder="1" applyAlignment="1" applyProtection="1">
      <alignment horizontal="center" vertical="center" wrapText="1"/>
    </xf>
    <xf numFmtId="0" fontId="18" fillId="0" borderId="36" xfId="0" applyFont="1" applyFill="1" applyBorder="1" applyAlignment="1" applyProtection="1">
      <alignment horizontal="left" vertical="center" wrapText="1"/>
    </xf>
    <xf numFmtId="0" fontId="18" fillId="0" borderId="37" xfId="0" applyFont="1" applyFill="1" applyBorder="1" applyAlignment="1" applyProtection="1">
      <alignment horizontal="left" vertical="center" wrapText="1"/>
    </xf>
    <xf numFmtId="0" fontId="18" fillId="0" borderId="38"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18" fillId="0" borderId="26" xfId="0" applyFont="1" applyFill="1" applyBorder="1" applyAlignment="1" applyProtection="1">
      <alignment horizontal="left" vertical="center" wrapText="1"/>
    </xf>
    <xf numFmtId="0" fontId="16" fillId="2" borderId="13" xfId="3" applyFont="1" applyFill="1" applyBorder="1" applyAlignment="1" applyProtection="1">
      <alignment horizontal="center" vertical="center" wrapText="1"/>
    </xf>
    <xf numFmtId="0" fontId="16" fillId="2" borderId="14" xfId="3" applyFont="1" applyFill="1" applyBorder="1" applyAlignment="1" applyProtection="1">
      <alignment horizontal="center" vertical="center" wrapText="1"/>
    </xf>
    <xf numFmtId="0" fontId="16" fillId="2" borderId="15" xfId="3" applyFont="1" applyFill="1" applyBorder="1" applyAlignment="1" applyProtection="1">
      <alignment horizontal="center" vertical="center" wrapText="1"/>
    </xf>
    <xf numFmtId="0" fontId="18" fillId="0" borderId="18" xfId="0" applyFont="1" applyFill="1" applyBorder="1" applyAlignment="1" applyProtection="1">
      <alignment horizontal="left" vertical="center" wrapText="1"/>
    </xf>
    <xf numFmtId="0" fontId="18" fillId="0" borderId="19" xfId="0" applyFont="1" applyFill="1" applyBorder="1" applyAlignment="1" applyProtection="1">
      <alignment horizontal="left" vertical="center" wrapText="1"/>
    </xf>
    <xf numFmtId="0" fontId="18" fillId="0" borderId="20" xfId="0" applyFont="1" applyFill="1" applyBorder="1" applyAlignment="1" applyProtection="1">
      <alignment horizontal="left" vertical="center" wrapText="1"/>
    </xf>
    <xf numFmtId="0" fontId="18" fillId="0" borderId="21"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29" fillId="5" borderId="14" xfId="3" applyFont="1" applyFill="1" applyBorder="1" applyAlignment="1" applyProtection="1">
      <alignment horizontal="center" vertical="center" wrapText="1"/>
    </xf>
    <xf numFmtId="0" fontId="29" fillId="5" borderId="15" xfId="3" applyFont="1" applyFill="1" applyBorder="1" applyAlignment="1" applyProtection="1">
      <alignment horizontal="center" vertical="center" wrapText="1"/>
    </xf>
    <xf numFmtId="0" fontId="18" fillId="0" borderId="36" xfId="0" applyFont="1" applyBorder="1" applyAlignment="1" applyProtection="1">
      <alignment horizontal="left" vertical="center" wrapText="1"/>
    </xf>
    <xf numFmtId="0" fontId="18" fillId="0" borderId="37" xfId="0" applyFont="1" applyBorder="1" applyAlignment="1" applyProtection="1">
      <alignment horizontal="left" vertical="center" wrapText="1"/>
    </xf>
    <xf numFmtId="0" fontId="18" fillId="0" borderId="38" xfId="0" applyFont="1" applyBorder="1" applyAlignment="1" applyProtection="1">
      <alignment horizontal="left" vertical="center" wrapText="1"/>
    </xf>
    <xf numFmtId="0" fontId="18" fillId="0" borderId="24" xfId="0" applyFont="1" applyBorder="1" applyAlignment="1" applyProtection="1">
      <alignment horizontal="left" vertical="center" wrapText="1"/>
    </xf>
    <xf numFmtId="0" fontId="18" fillId="0" borderId="25" xfId="0" applyFont="1" applyBorder="1" applyAlignment="1" applyProtection="1">
      <alignment horizontal="left" vertical="center" wrapText="1"/>
    </xf>
    <xf numFmtId="0" fontId="18" fillId="0" borderId="26" xfId="0" applyFont="1" applyBorder="1" applyAlignment="1" applyProtection="1">
      <alignment horizontal="left" vertical="center" wrapText="1"/>
    </xf>
    <xf numFmtId="0" fontId="16" fillId="2" borderId="13" xfId="0" applyFont="1" applyFill="1" applyBorder="1" applyAlignment="1" applyProtection="1">
      <alignment horizontal="center" vertical="center" wrapText="1"/>
    </xf>
    <xf numFmtId="0" fontId="16" fillId="2" borderId="14" xfId="0" applyFont="1" applyFill="1" applyBorder="1" applyAlignment="1" applyProtection="1">
      <alignment horizontal="center" vertical="center" wrapText="1"/>
    </xf>
    <xf numFmtId="0" fontId="16" fillId="2" borderId="15" xfId="0" applyFont="1" applyFill="1" applyBorder="1" applyAlignment="1" applyProtection="1">
      <alignment horizontal="center" vertical="center" wrapText="1"/>
    </xf>
    <xf numFmtId="0" fontId="34" fillId="6" borderId="0" xfId="0" applyFont="1" applyFill="1" applyBorder="1" applyAlignment="1" applyProtection="1">
      <alignment horizontal="center" vertical="center" wrapText="1"/>
      <protection locked="0"/>
    </xf>
    <xf numFmtId="0" fontId="18" fillId="0" borderId="18" xfId="3" applyFont="1" applyFill="1" applyBorder="1" applyAlignment="1" applyProtection="1">
      <alignment horizontal="left" vertical="center" wrapText="1"/>
    </xf>
    <xf numFmtId="0" fontId="18" fillId="0" borderId="19" xfId="3" applyFont="1" applyFill="1" applyBorder="1" applyAlignment="1" applyProtection="1">
      <alignment horizontal="left" vertical="center" wrapText="1"/>
    </xf>
    <xf numFmtId="0" fontId="18" fillId="0" borderId="20" xfId="3" applyFont="1" applyFill="1" applyBorder="1" applyAlignment="1" applyProtection="1">
      <alignment horizontal="left" vertical="center" wrapText="1"/>
    </xf>
    <xf numFmtId="0" fontId="18" fillId="0" borderId="37" xfId="3" applyFont="1" applyFill="1" applyBorder="1" applyAlignment="1" applyProtection="1">
      <alignment horizontal="left" vertical="center" wrapText="1"/>
    </xf>
    <xf numFmtId="0" fontId="18" fillId="0" borderId="38" xfId="3" applyFont="1" applyFill="1" applyBorder="1" applyAlignment="1" applyProtection="1">
      <alignment horizontal="left" vertical="center" wrapText="1"/>
    </xf>
    <xf numFmtId="0" fontId="18" fillId="0" borderId="24" xfId="3" applyFont="1" applyBorder="1" applyAlignment="1" applyProtection="1">
      <alignment horizontal="left" vertical="center" wrapText="1"/>
    </xf>
    <xf numFmtId="0" fontId="18" fillId="0" borderId="25" xfId="3" applyFont="1" applyBorder="1" applyAlignment="1" applyProtection="1">
      <alignment horizontal="left" vertical="center" wrapText="1"/>
    </xf>
    <xf numFmtId="0" fontId="18" fillId="0" borderId="26" xfId="3" applyFont="1" applyBorder="1" applyAlignment="1" applyProtection="1">
      <alignment horizontal="left" vertical="center" wrapText="1"/>
    </xf>
    <xf numFmtId="0" fontId="18" fillId="0" borderId="39" xfId="0" applyFont="1" applyBorder="1" applyAlignment="1" applyProtection="1">
      <alignment horizontal="left" vertical="center" wrapText="1"/>
    </xf>
    <xf numFmtId="0" fontId="18" fillId="0" borderId="46"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18" fillId="0" borderId="18" xfId="0" applyFont="1" applyBorder="1" applyAlignment="1" applyProtection="1">
      <alignment horizontal="left" vertical="center" wrapText="1"/>
    </xf>
    <xf numFmtId="0" fontId="18" fillId="0" borderId="19" xfId="0" applyFont="1" applyBorder="1" applyAlignment="1" applyProtection="1">
      <alignment horizontal="left" vertical="center" wrapText="1"/>
    </xf>
    <xf numFmtId="0" fontId="18" fillId="0" borderId="20" xfId="0" applyFont="1" applyBorder="1" applyAlignment="1" applyProtection="1">
      <alignment horizontal="left" vertical="center" wrapText="1"/>
    </xf>
    <xf numFmtId="0" fontId="18" fillId="0" borderId="21" xfId="0" applyFont="1" applyBorder="1" applyAlignment="1" applyProtection="1">
      <alignment horizontal="left" vertical="center" wrapText="1"/>
    </xf>
    <xf numFmtId="0" fontId="18" fillId="0" borderId="22" xfId="0" applyFont="1" applyBorder="1" applyAlignment="1" applyProtection="1">
      <alignment horizontal="left" vertical="center" wrapText="1"/>
    </xf>
    <xf numFmtId="0" fontId="18" fillId="0" borderId="23" xfId="0" applyFont="1" applyBorder="1" applyAlignment="1" applyProtection="1">
      <alignment horizontal="left" vertical="center" wrapText="1"/>
    </xf>
    <xf numFmtId="0" fontId="18" fillId="0" borderId="39" xfId="3" applyFont="1" applyFill="1" applyBorder="1" applyAlignment="1" applyProtection="1">
      <alignment horizontal="left" vertical="center" wrapText="1"/>
    </xf>
    <xf numFmtId="0" fontId="18" fillId="0" borderId="46" xfId="3" applyFont="1" applyFill="1" applyBorder="1" applyAlignment="1" applyProtection="1">
      <alignment horizontal="left" vertical="center" wrapText="1"/>
    </xf>
    <xf numFmtId="0" fontId="18" fillId="0" borderId="40" xfId="3" applyFont="1" applyFill="1" applyBorder="1" applyAlignment="1" applyProtection="1">
      <alignment horizontal="left" vertical="center" wrapText="1"/>
    </xf>
    <xf numFmtId="0" fontId="18" fillId="0" borderId="21" xfId="3" applyFont="1" applyFill="1" applyBorder="1" applyAlignment="1" applyProtection="1">
      <alignment horizontal="left" vertical="center" wrapText="1"/>
    </xf>
    <xf numFmtId="0" fontId="18" fillId="0" borderId="22" xfId="3" applyFont="1" applyFill="1" applyBorder="1" applyAlignment="1" applyProtection="1">
      <alignment horizontal="left" vertical="center" wrapText="1"/>
    </xf>
    <xf numFmtId="0" fontId="18" fillId="0" borderId="23" xfId="3" applyFont="1" applyFill="1" applyBorder="1" applyAlignment="1" applyProtection="1">
      <alignment horizontal="left" vertical="center" wrapText="1"/>
    </xf>
    <xf numFmtId="0" fontId="18" fillId="0" borderId="13" xfId="3" applyFont="1" applyFill="1" applyBorder="1" applyAlignment="1" applyProtection="1">
      <alignment horizontal="left" vertical="center" wrapText="1"/>
    </xf>
    <xf numFmtId="0" fontId="18" fillId="0" borderId="14" xfId="3" applyFont="1" applyFill="1" applyBorder="1" applyAlignment="1" applyProtection="1">
      <alignment horizontal="left" vertical="center" wrapText="1"/>
    </xf>
    <xf numFmtId="0" fontId="18" fillId="0" borderId="15" xfId="3" applyFont="1" applyFill="1" applyBorder="1" applyAlignment="1" applyProtection="1">
      <alignment horizontal="left" vertical="center" wrapText="1"/>
    </xf>
    <xf numFmtId="0" fontId="0" fillId="0" borderId="36" xfId="3" applyFont="1" applyFill="1" applyBorder="1" applyAlignment="1" applyProtection="1">
      <alignment horizontal="center" vertical="top" wrapText="1"/>
    </xf>
    <xf numFmtId="0" fontId="0" fillId="0" borderId="38" xfId="3" applyFont="1" applyFill="1" applyBorder="1" applyAlignment="1" applyProtection="1">
      <alignment horizontal="center" vertical="top" wrapText="1"/>
    </xf>
    <xf numFmtId="0" fontId="18" fillId="0" borderId="36" xfId="3" applyFont="1" applyBorder="1" applyAlignment="1" applyProtection="1">
      <alignment horizontal="left" vertical="center" wrapText="1"/>
    </xf>
    <xf numFmtId="0" fontId="18" fillId="0" borderId="37" xfId="3" applyFont="1" applyBorder="1" applyAlignment="1" applyProtection="1">
      <alignment horizontal="left" vertical="center" wrapText="1"/>
    </xf>
    <xf numFmtId="0" fontId="18" fillId="0" borderId="38" xfId="3" applyFont="1" applyBorder="1" applyAlignment="1" applyProtection="1">
      <alignment horizontal="left" vertical="center" wrapText="1"/>
    </xf>
    <xf numFmtId="0" fontId="18" fillId="0" borderId="24" xfId="3" applyFont="1" applyFill="1" applyBorder="1" applyAlignment="1" applyProtection="1">
      <alignment horizontal="left" vertical="center" wrapText="1"/>
    </xf>
    <xf numFmtId="0" fontId="18" fillId="0" borderId="25" xfId="3" applyFont="1" applyFill="1" applyBorder="1" applyAlignment="1" applyProtection="1">
      <alignment horizontal="left" vertical="center" wrapText="1"/>
    </xf>
    <xf numFmtId="0" fontId="18" fillId="0" borderId="26" xfId="3" applyFont="1" applyFill="1" applyBorder="1" applyAlignment="1" applyProtection="1">
      <alignment horizontal="left" vertical="center" wrapText="1"/>
    </xf>
    <xf numFmtId="0" fontId="18" fillId="0" borderId="13" xfId="3" applyFont="1" applyBorder="1" applyAlignment="1" applyProtection="1">
      <alignment horizontal="left" vertical="center" wrapText="1"/>
    </xf>
    <xf numFmtId="0" fontId="18" fillId="0" borderId="14" xfId="3" applyFont="1" applyBorder="1" applyAlignment="1" applyProtection="1">
      <alignment horizontal="left" vertical="center" wrapText="1"/>
    </xf>
    <xf numFmtId="0" fontId="18" fillId="0" borderId="15" xfId="3" applyFont="1" applyBorder="1" applyAlignment="1" applyProtection="1">
      <alignment horizontal="left" vertical="center" wrapText="1"/>
    </xf>
    <xf numFmtId="0" fontId="18" fillId="0" borderId="54" xfId="3" applyFont="1" applyFill="1" applyBorder="1" applyAlignment="1" applyProtection="1">
      <alignment horizontal="left" vertical="center" wrapText="1"/>
    </xf>
    <xf numFmtId="0" fontId="18" fillId="0" borderId="51" xfId="3" applyFont="1" applyFill="1" applyBorder="1" applyAlignment="1" applyProtection="1">
      <alignment horizontal="left" vertical="center" wrapText="1"/>
    </xf>
    <xf numFmtId="0" fontId="18" fillId="0" borderId="52" xfId="3" applyFont="1" applyFill="1" applyBorder="1" applyAlignment="1" applyProtection="1">
      <alignment horizontal="left" vertical="center" wrapText="1"/>
    </xf>
    <xf numFmtId="0" fontId="18" fillId="0" borderId="58" xfId="3" applyFont="1" applyFill="1" applyBorder="1" applyAlignment="1" applyProtection="1">
      <alignment horizontal="left" vertical="center" wrapText="1"/>
    </xf>
    <xf numFmtId="0" fontId="18" fillId="0" borderId="59" xfId="3" applyFont="1" applyFill="1" applyBorder="1" applyAlignment="1" applyProtection="1">
      <alignment horizontal="left" vertical="center" wrapText="1"/>
    </xf>
    <xf numFmtId="0" fontId="18" fillId="0" borderId="60" xfId="3" applyFont="1" applyFill="1" applyBorder="1" applyAlignment="1" applyProtection="1">
      <alignment horizontal="left" vertical="center" wrapText="1"/>
    </xf>
    <xf numFmtId="0" fontId="16" fillId="2" borderId="1" xfId="3" applyFont="1" applyFill="1" applyBorder="1" applyAlignment="1" applyProtection="1">
      <alignment horizontal="center" vertical="center" wrapText="1"/>
    </xf>
    <xf numFmtId="0" fontId="18" fillId="0" borderId="1" xfId="3" applyFont="1" applyFill="1" applyBorder="1" applyAlignment="1" applyProtection="1">
      <alignment horizontal="left" vertical="center" wrapText="1"/>
    </xf>
    <xf numFmtId="0" fontId="16" fillId="2" borderId="1" xfId="0" applyFont="1" applyFill="1" applyBorder="1" applyAlignment="1" applyProtection="1">
      <alignment horizontal="center" vertical="center" wrapText="1"/>
    </xf>
    <xf numFmtId="0" fontId="18" fillId="0" borderId="1" xfId="0" applyFont="1" applyFill="1" applyBorder="1" applyAlignment="1" applyProtection="1">
      <alignment horizontal="left" vertical="center" wrapText="1"/>
    </xf>
    <xf numFmtId="0" fontId="18" fillId="0" borderId="36" xfId="3" quotePrefix="1" applyFont="1" applyFill="1" applyBorder="1" applyAlignment="1" applyProtection="1">
      <alignment horizontal="left" vertical="center" wrapText="1"/>
    </xf>
    <xf numFmtId="0" fontId="18" fillId="0" borderId="50" xfId="3" applyFont="1" applyFill="1" applyBorder="1" applyAlignment="1" applyProtection="1">
      <alignment horizontal="left" vertical="center" wrapText="1"/>
    </xf>
    <xf numFmtId="0" fontId="9" fillId="0" borderId="2" xfId="0" applyFont="1" applyBorder="1" applyAlignment="1" applyProtection="1">
      <alignment horizontal="center" vertical="center" wrapText="1"/>
    </xf>
    <xf numFmtId="0" fontId="9" fillId="0" borderId="3" xfId="0" applyFont="1" applyBorder="1" applyAlignment="1" applyProtection="1">
      <alignment horizontal="center" vertical="center" wrapText="1"/>
    </xf>
    <xf numFmtId="0" fontId="9" fillId="0" borderId="41" xfId="0" applyFont="1" applyBorder="1" applyAlignment="1" applyProtection="1">
      <alignment horizontal="center" vertical="center" wrapText="1"/>
    </xf>
    <xf numFmtId="14" fontId="0" fillId="0" borderId="5" xfId="0" applyNumberFormat="1" applyFill="1" applyBorder="1" applyAlignment="1" applyProtection="1">
      <alignment horizontal="left" vertical="center" wrapText="1"/>
    </xf>
    <xf numFmtId="0" fontId="0" fillId="0" borderId="6" xfId="0" applyFont="1" applyFill="1" applyBorder="1" applyAlignment="1" applyProtection="1">
      <alignment horizontal="left" vertical="center" wrapText="1"/>
    </xf>
    <xf numFmtId="0" fontId="11" fillId="0" borderId="10" xfId="0" applyFont="1" applyFill="1" applyBorder="1" applyAlignment="1" applyProtection="1">
      <alignment horizontal="left" vertical="center" wrapText="1"/>
      <protection locked="0"/>
    </xf>
    <xf numFmtId="0" fontId="0" fillId="0" borderId="11" xfId="0" applyFont="1" applyFill="1" applyBorder="1" applyAlignment="1" applyProtection="1">
      <alignment horizontal="left" vertical="center" wrapText="1"/>
      <protection locked="0"/>
    </xf>
    <xf numFmtId="0" fontId="16" fillId="2" borderId="21" xfId="3" applyFont="1" applyFill="1" applyBorder="1" applyAlignment="1" applyProtection="1">
      <alignment horizontal="center" vertical="center" wrapText="1"/>
    </xf>
    <xf numFmtId="0" fontId="16" fillId="2" borderId="22" xfId="3" applyFont="1" applyFill="1" applyBorder="1" applyAlignment="1" applyProtection="1">
      <alignment horizontal="center" vertical="center" wrapText="1"/>
    </xf>
    <xf numFmtId="0" fontId="16" fillId="2" borderId="23" xfId="3" applyFont="1" applyFill="1" applyBorder="1" applyAlignment="1" applyProtection="1">
      <alignment horizontal="center" vertical="center" wrapText="1"/>
    </xf>
    <xf numFmtId="0" fontId="18" fillId="0" borderId="18" xfId="3" applyFont="1" applyFill="1" applyBorder="1" applyAlignment="1" applyProtection="1">
      <alignment horizontal="left" vertical="center"/>
    </xf>
    <xf numFmtId="0" fontId="0" fillId="0" borderId="19" xfId="0" applyBorder="1"/>
    <xf numFmtId="0" fontId="0" fillId="0" borderId="20" xfId="0" applyBorder="1"/>
    <xf numFmtId="0" fontId="0" fillId="0" borderId="25" xfId="0" applyBorder="1" applyAlignment="1">
      <alignment wrapText="1"/>
    </xf>
    <xf numFmtId="0" fontId="0" fillId="0" borderId="26" xfId="0" applyBorder="1" applyAlignment="1">
      <alignment wrapText="1"/>
    </xf>
    <xf numFmtId="0" fontId="20" fillId="4" borderId="0" xfId="4" applyFont="1" applyFill="1" applyBorder="1" applyAlignment="1" applyProtection="1">
      <alignment horizontal="center" vertical="center" wrapText="1"/>
    </xf>
    <xf numFmtId="0" fontId="2" fillId="0" borderId="27" xfId="4" applyFont="1" applyBorder="1" applyAlignment="1" applyProtection="1">
      <alignment horizontal="center" vertical="center" wrapText="1"/>
      <protection locked="0"/>
    </xf>
    <xf numFmtId="0" fontId="2" fillId="0" borderId="16" xfId="4" applyFont="1" applyBorder="1" applyAlignment="1" applyProtection="1">
      <alignment horizontal="center" vertical="center" wrapText="1"/>
      <protection locked="0"/>
    </xf>
    <xf numFmtId="0" fontId="2" fillId="0" borderId="12" xfId="4" applyFont="1" applyBorder="1" applyAlignment="1" applyProtection="1">
      <alignment horizontal="center" vertical="center" wrapText="1"/>
      <protection locked="0"/>
    </xf>
    <xf numFmtId="0" fontId="25" fillId="0" borderId="27" xfId="4" applyFont="1" applyBorder="1" applyAlignment="1" applyProtection="1">
      <alignment horizontal="left" vertical="center" wrapText="1"/>
      <protection locked="0"/>
    </xf>
    <xf numFmtId="0" fontId="25" fillId="0" borderId="16" xfId="4" applyFont="1" applyBorder="1" applyAlignment="1" applyProtection="1">
      <alignment horizontal="left" vertical="center" wrapText="1"/>
      <protection locked="0"/>
    </xf>
    <xf numFmtId="0" fontId="25" fillId="0" borderId="12" xfId="4" applyFont="1" applyBorder="1" applyAlignment="1" applyProtection="1">
      <alignment horizontal="left" vertical="center" wrapText="1"/>
      <protection locked="0"/>
    </xf>
    <xf numFmtId="0" fontId="18" fillId="0" borderId="28" xfId="4" applyFont="1" applyFill="1" applyBorder="1" applyAlignment="1" applyProtection="1">
      <alignment horizontal="center" vertical="center" wrapText="1"/>
    </xf>
    <xf numFmtId="0" fontId="18" fillId="0" borderId="30" xfId="4" applyFont="1" applyFill="1" applyBorder="1" applyAlignment="1" applyProtection="1">
      <alignment horizontal="center" vertical="center" wrapText="1"/>
    </xf>
    <xf numFmtId="0" fontId="18" fillId="0" borderId="39" xfId="4" applyFont="1" applyFill="1" applyBorder="1" applyAlignment="1" applyProtection="1">
      <alignment horizontal="center" vertical="center" wrapText="1"/>
    </xf>
    <xf numFmtId="0" fontId="18" fillId="0" borderId="40" xfId="4" applyFont="1" applyFill="1" applyBorder="1" applyAlignment="1" applyProtection="1">
      <alignment horizontal="center" vertical="center" wrapText="1"/>
    </xf>
    <xf numFmtId="0" fontId="16" fillId="2" borderId="13" xfId="4" applyFont="1" applyFill="1" applyBorder="1" applyAlignment="1" applyProtection="1">
      <alignment horizontal="center" vertical="top" wrapText="1"/>
    </xf>
    <xf numFmtId="0" fontId="16" fillId="2" borderId="14" xfId="4" applyFont="1" applyFill="1" applyBorder="1" applyAlignment="1" applyProtection="1">
      <alignment horizontal="center" vertical="top" wrapText="1"/>
    </xf>
    <xf numFmtId="0" fontId="16" fillId="2" borderId="15" xfId="4" applyFont="1" applyFill="1" applyBorder="1" applyAlignment="1" applyProtection="1">
      <alignment horizontal="center" vertical="top" wrapText="1"/>
    </xf>
    <xf numFmtId="0" fontId="16" fillId="0" borderId="2" xfId="0" applyFont="1" applyFill="1" applyBorder="1" applyAlignment="1" applyProtection="1">
      <alignment horizontal="center" vertical="center" wrapText="1"/>
    </xf>
    <xf numFmtId="0" fontId="16" fillId="0" borderId="3" xfId="0" applyFont="1" applyFill="1" applyBorder="1" applyAlignment="1" applyProtection="1">
      <alignment horizontal="center" vertical="center" wrapText="1"/>
    </xf>
    <xf numFmtId="0" fontId="16" fillId="0" borderId="41" xfId="0" applyFont="1" applyFill="1" applyBorder="1" applyAlignment="1" applyProtection="1">
      <alignment horizontal="center" vertical="center" wrapText="1"/>
    </xf>
    <xf numFmtId="0" fontId="18" fillId="0" borderId="24" xfId="4" applyFont="1" applyFill="1" applyBorder="1" applyAlignment="1" applyProtection="1">
      <alignment horizontal="left" vertical="center" wrapText="1"/>
    </xf>
    <xf numFmtId="0" fontId="18" fillId="0" borderId="25" xfId="4" applyFont="1" applyFill="1" applyBorder="1" applyAlignment="1" applyProtection="1">
      <alignment horizontal="left" vertical="center" wrapText="1"/>
    </xf>
    <xf numFmtId="0" fontId="18" fillId="0" borderId="26" xfId="4" applyFont="1" applyFill="1" applyBorder="1" applyAlignment="1" applyProtection="1">
      <alignment horizontal="left" vertical="center" wrapText="1"/>
    </xf>
    <xf numFmtId="0" fontId="18" fillId="0" borderId="13" xfId="4" applyFont="1" applyFill="1" applyBorder="1" applyAlignment="1" applyProtection="1">
      <alignment horizontal="left" vertical="center" wrapText="1"/>
    </xf>
    <xf numFmtId="0" fontId="18" fillId="0" borderId="14" xfId="4" applyFont="1" applyFill="1" applyBorder="1" applyAlignment="1" applyProtection="1">
      <alignment horizontal="left" vertical="center" wrapText="1"/>
    </xf>
    <xf numFmtId="0" fontId="18" fillId="0" borderId="15" xfId="4" applyFont="1" applyFill="1" applyBorder="1" applyAlignment="1" applyProtection="1">
      <alignment horizontal="left" vertical="center" wrapText="1"/>
    </xf>
    <xf numFmtId="0" fontId="16" fillId="2" borderId="1" xfId="4" applyFont="1" applyFill="1" applyBorder="1" applyAlignment="1" applyProtection="1">
      <alignment horizontal="center" vertical="top" wrapText="1"/>
    </xf>
    <xf numFmtId="10" fontId="10" fillId="0" borderId="9" xfId="0" applyNumberFormat="1" applyFont="1" applyFill="1" applyBorder="1" applyAlignment="1" applyProtection="1">
      <alignment horizontal="center" vertical="center" wrapText="1"/>
      <protection locked="0"/>
    </xf>
    <xf numFmtId="10" fontId="10" fillId="0" borderId="10" xfId="0" applyNumberFormat="1" applyFont="1" applyFill="1" applyBorder="1" applyAlignment="1" applyProtection="1">
      <alignment horizontal="center" vertical="center" wrapText="1"/>
      <protection locked="0"/>
    </xf>
    <xf numFmtId="10" fontId="10" fillId="0" borderId="11" xfId="0" applyNumberFormat="1" applyFont="1" applyFill="1" applyBorder="1" applyAlignment="1" applyProtection="1">
      <alignment horizontal="center" vertical="center" wrapText="1"/>
      <protection locked="0"/>
    </xf>
    <xf numFmtId="0" fontId="18" fillId="0" borderId="34" xfId="4" applyFont="1" applyFill="1" applyBorder="1" applyAlignment="1" applyProtection="1">
      <alignment horizontal="left" vertical="center" wrapText="1"/>
    </xf>
    <xf numFmtId="0" fontId="18" fillId="0" borderId="33" xfId="4" applyFont="1" applyFill="1" applyBorder="1" applyAlignment="1" applyProtection="1">
      <alignment horizontal="left" vertical="center" wrapText="1"/>
    </xf>
    <xf numFmtId="0" fontId="18" fillId="0" borderId="35" xfId="4" applyFont="1" applyFill="1" applyBorder="1" applyAlignment="1" applyProtection="1">
      <alignment horizontal="left" vertical="center" wrapText="1"/>
    </xf>
    <xf numFmtId="0" fontId="18" fillId="0" borderId="36" xfId="4" applyFont="1" applyFill="1" applyBorder="1" applyAlignment="1" applyProtection="1">
      <alignment horizontal="left" vertical="center" wrapText="1"/>
    </xf>
    <xf numFmtId="0" fontId="18" fillId="0" borderId="37" xfId="4" applyFont="1" applyFill="1" applyBorder="1" applyAlignment="1" applyProtection="1">
      <alignment horizontal="left" vertical="center" wrapText="1"/>
    </xf>
    <xf numFmtId="0" fontId="18" fillId="0" borderId="38" xfId="4" applyFont="1" applyFill="1" applyBorder="1" applyAlignment="1" applyProtection="1">
      <alignment horizontal="left" vertical="center" wrapText="1"/>
    </xf>
    <xf numFmtId="0" fontId="18" fillId="0" borderId="24" xfId="4" applyFont="1" applyFill="1" applyBorder="1" applyAlignment="1" applyProtection="1">
      <alignment horizontal="center" vertical="center" wrapText="1"/>
    </xf>
    <xf numFmtId="0" fontId="18" fillId="0" borderId="25" xfId="4" applyFont="1" applyFill="1" applyBorder="1" applyAlignment="1" applyProtection="1">
      <alignment horizontal="center" vertical="center" wrapText="1"/>
    </xf>
    <xf numFmtId="0" fontId="18" fillId="0" borderId="26" xfId="4" applyFont="1" applyFill="1" applyBorder="1" applyAlignment="1" applyProtection="1">
      <alignment horizontal="center" vertical="center" wrapText="1"/>
    </xf>
    <xf numFmtId="0" fontId="12" fillId="0" borderId="0" xfId="0" applyFont="1" applyBorder="1" applyAlignment="1" applyProtection="1">
      <alignment horizontal="center" vertical="center" wrapText="1"/>
      <protection locked="0"/>
    </xf>
    <xf numFmtId="0" fontId="19" fillId="0" borderId="18" xfId="4" applyFont="1" applyFill="1" applyBorder="1" applyAlignment="1" applyProtection="1">
      <alignment horizontal="left" vertical="center" wrapText="1"/>
    </xf>
    <xf numFmtId="0" fontId="18" fillId="0" borderId="19" xfId="4" applyFont="1" applyFill="1" applyBorder="1" applyAlignment="1" applyProtection="1">
      <alignment horizontal="left" vertical="center" wrapText="1"/>
    </xf>
    <xf numFmtId="0" fontId="19" fillId="0" borderId="18" xfId="4" applyFont="1" applyFill="1" applyBorder="1" applyAlignment="1" applyProtection="1">
      <alignment horizontal="center" vertical="center" wrapText="1"/>
    </xf>
    <xf numFmtId="0" fontId="18" fillId="0" borderId="20" xfId="4" applyFont="1" applyFill="1" applyBorder="1" applyAlignment="1" applyProtection="1">
      <alignment horizontal="center" vertical="center" wrapText="1"/>
    </xf>
    <xf numFmtId="0" fontId="18" fillId="0" borderId="31" xfId="4" applyFont="1" applyFill="1" applyBorder="1" applyAlignment="1" applyProtection="1">
      <alignment horizontal="left" vertical="center" wrapText="1"/>
    </xf>
    <xf numFmtId="0" fontId="18" fillId="0" borderId="0" xfId="4" applyFont="1" applyFill="1" applyBorder="1" applyAlignment="1" applyProtection="1">
      <alignment horizontal="left" vertical="center" wrapText="1"/>
    </xf>
    <xf numFmtId="0" fontId="18" fillId="0" borderId="32" xfId="4" applyFont="1" applyFill="1" applyBorder="1" applyAlignment="1" applyProtection="1">
      <alignment horizontal="left" vertical="center" wrapText="1"/>
    </xf>
    <xf numFmtId="0" fontId="18" fillId="0" borderId="21" xfId="4" applyFont="1" applyFill="1" applyBorder="1" applyAlignment="1" applyProtection="1">
      <alignment horizontal="left" vertical="center" wrapText="1"/>
    </xf>
    <xf numFmtId="0" fontId="18" fillId="0" borderId="22" xfId="4" applyFont="1" applyFill="1" applyBorder="1" applyAlignment="1" applyProtection="1">
      <alignment horizontal="left" vertical="center" wrapText="1"/>
    </xf>
    <xf numFmtId="0" fontId="18" fillId="0" borderId="23" xfId="4" applyFont="1" applyFill="1" applyBorder="1" applyAlignment="1" applyProtection="1">
      <alignment horizontal="left" vertical="center" wrapText="1"/>
    </xf>
    <xf numFmtId="0" fontId="18" fillId="0" borderId="27" xfId="4" applyFont="1" applyFill="1" applyBorder="1" applyAlignment="1" applyProtection="1">
      <alignment horizontal="left" vertical="center" wrapText="1"/>
    </xf>
    <xf numFmtId="0" fontId="18" fillId="0" borderId="16" xfId="4" applyFont="1" applyFill="1" applyBorder="1" applyAlignment="1" applyProtection="1">
      <alignment horizontal="left" vertical="center" wrapText="1"/>
    </xf>
    <xf numFmtId="0" fontId="18" fillId="0" borderId="12" xfId="4" applyFont="1" applyFill="1" applyBorder="1" applyAlignment="1" applyProtection="1">
      <alignment horizontal="left" vertical="center" wrapText="1"/>
    </xf>
    <xf numFmtId="0" fontId="18" fillId="0" borderId="18" xfId="4" applyFont="1" applyFill="1" applyBorder="1" applyAlignment="1" applyProtection="1">
      <alignment horizontal="left" vertical="center" wrapText="1"/>
    </xf>
    <xf numFmtId="0" fontId="18" fillId="0" borderId="20" xfId="4" applyFont="1" applyFill="1" applyBorder="1" applyAlignment="1" applyProtection="1">
      <alignment horizontal="left" vertical="center" wrapText="1"/>
    </xf>
    <xf numFmtId="0" fontId="18" fillId="0" borderId="28" xfId="4" applyFont="1" applyFill="1" applyBorder="1" applyAlignment="1" applyProtection="1">
      <alignment horizontal="left" vertical="center" wrapText="1"/>
    </xf>
    <xf numFmtId="0" fontId="18" fillId="0" borderId="29" xfId="4" applyFont="1" applyFill="1" applyBorder="1" applyAlignment="1" applyProtection="1">
      <alignment horizontal="left" vertical="center" wrapText="1"/>
    </xf>
    <xf numFmtId="0" fontId="18" fillId="0" borderId="30" xfId="4" applyFont="1" applyFill="1" applyBorder="1" applyAlignment="1" applyProtection="1">
      <alignment horizontal="left" vertical="center" wrapText="1"/>
    </xf>
    <xf numFmtId="0" fontId="18" fillId="0" borderId="17" xfId="4" applyFont="1" applyFill="1" applyBorder="1" applyAlignment="1" applyProtection="1">
      <alignment horizontal="left" vertical="center" wrapText="1"/>
    </xf>
    <xf numFmtId="0" fontId="8" fillId="0" borderId="2" xfId="0" applyFont="1" applyBorder="1" applyAlignment="1" applyProtection="1">
      <alignment horizontal="center" vertical="center" wrapText="1"/>
    </xf>
    <xf numFmtId="0" fontId="0" fillId="0" borderId="10" xfId="0" applyFill="1" applyBorder="1" applyAlignment="1" applyProtection="1">
      <alignment horizontal="left" vertical="center" wrapText="1"/>
      <protection locked="0"/>
    </xf>
  </cellXfs>
  <cellStyles count="8">
    <cellStyle name="Comma 2" xfId="2"/>
    <cellStyle name="Excel Built-in Normal" xfId="3"/>
    <cellStyle name="Normal 4" xfId="4"/>
    <cellStyle name="Normal 5" xfId="5"/>
    <cellStyle name="百分比 2" xfId="1"/>
    <cellStyle name="常规" xfId="0" builtinId="0"/>
    <cellStyle name="常规 2" xfId="7"/>
    <cellStyle name="常规 3" xfId="6"/>
  </cellStyles>
  <dxfs count="0"/>
  <tableStyles count="0" defaultTableStyle="TableStyleMedium9" defaultPivotStyle="PivotStyleLight16"/>
  <colors>
    <mruColors>
      <color rgb="FFFFFF99"/>
      <color rgb="FFC96009"/>
      <color rgb="FF0000CC"/>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zh-CN"/>
  <c:chart>
    <c:autoTitleDeleted val="1"/>
    <c:plotArea>
      <c:layout/>
      <c:radarChart>
        <c:radarStyle val="filled"/>
        <c:ser>
          <c:idx val="0"/>
          <c:order val="0"/>
          <c:spPr>
            <a:ln w="25400">
              <a:noFill/>
            </a:ln>
          </c:spPr>
          <c:cat>
            <c:strRef>
              <c:f>'1 概要'!$G$62:$G$66</c:f>
              <c:strCache>
                <c:ptCount val="5"/>
                <c:pt idx="0">
                  <c:v>Rigid truck/Tractor</c:v>
                </c:pt>
                <c:pt idx="1">
                  <c:v>Trailer/semi-trailer (if tractor)</c:v>
                </c:pt>
                <c:pt idx="2">
                  <c:v>Accessories</c:v>
                </c:pt>
                <c:pt idx="3">
                  <c:v>Driver PPE</c:v>
                </c:pt>
                <c:pt idx="4">
                  <c:v>Vehicle documents</c:v>
                </c:pt>
              </c:strCache>
            </c:strRef>
          </c:cat>
          <c:val>
            <c:numRef>
              <c:f>'1 概要'!$G$62:$G$66</c:f>
              <c:numCache>
                <c:formatCode>General</c:formatCode>
                <c:ptCount val="5"/>
                <c:pt idx="0">
                  <c:v>0</c:v>
                </c:pt>
                <c:pt idx="1">
                  <c:v>0</c:v>
                </c:pt>
                <c:pt idx="2">
                  <c:v>0</c:v>
                </c:pt>
                <c:pt idx="3">
                  <c:v>0</c:v>
                </c:pt>
                <c:pt idx="4">
                  <c:v>0</c:v>
                </c:pt>
              </c:numCache>
            </c:numRef>
          </c:val>
        </c:ser>
        <c:axId val="72119040"/>
        <c:axId val="72120576"/>
      </c:radarChart>
      <c:catAx>
        <c:axId val="72119040"/>
        <c:scaling>
          <c:orientation val="minMax"/>
        </c:scaling>
        <c:axPos val="b"/>
        <c:majorGridlines/>
        <c:numFmt formatCode="General" sourceLinked="1"/>
        <c:tickLblPos val="nextTo"/>
        <c:txPr>
          <a:bodyPr rot="0" spcFirstLastPara="0" vertOverflow="ellipsis" vert="horz" wrap="square" anchor="ctr" anchorCtr="1"/>
          <a:lstStyle/>
          <a:p>
            <a:pPr>
              <a:defRPr lang="zh-CN" sz="1000" b="0" i="0" u="none" strike="noStrike" kern="1200" baseline="0">
                <a:solidFill>
                  <a:srgbClr val="000000"/>
                </a:solidFill>
                <a:latin typeface="Calibri" panose="020F0502020204030204"/>
                <a:ea typeface="Calibri" panose="020F0502020204030204"/>
                <a:cs typeface="Calibri" panose="020F0502020204030204"/>
              </a:defRPr>
            </a:pPr>
            <a:endParaRPr lang="zh-CN"/>
          </a:p>
        </c:txPr>
        <c:crossAx val="72120576"/>
        <c:crosses val="autoZero"/>
        <c:lblAlgn val="ctr"/>
        <c:lblOffset val="100"/>
      </c:catAx>
      <c:valAx>
        <c:axId val="72120576"/>
        <c:scaling>
          <c:orientation val="minMax"/>
        </c:scaling>
        <c:axPos val="l"/>
        <c:majorGridlines/>
        <c:numFmt formatCode="General" sourceLinked="1"/>
        <c:majorTickMark val="cross"/>
        <c:tickLblPos val="nextTo"/>
        <c:txPr>
          <a:bodyPr rot="0" spcFirstLastPara="0" vertOverflow="ellipsis" vert="horz" wrap="square" anchor="ctr" anchorCtr="1"/>
          <a:lstStyle/>
          <a:p>
            <a:pPr>
              <a:defRPr lang="zh-CN" sz="1000" b="0" i="0" u="none" strike="noStrike" kern="1200" baseline="0">
                <a:solidFill>
                  <a:srgbClr val="000000"/>
                </a:solidFill>
                <a:latin typeface="Calibri" panose="020F0502020204030204"/>
                <a:ea typeface="Calibri" panose="020F0502020204030204"/>
                <a:cs typeface="Calibri" panose="020F0502020204030204"/>
              </a:defRPr>
            </a:pPr>
            <a:endParaRPr lang="zh-CN"/>
          </a:p>
        </c:txPr>
        <c:crossAx val="72119040"/>
        <c:crosses val="autoZero"/>
        <c:crossBetween val="between"/>
      </c:valAx>
    </c:plotArea>
    <c:plotVisOnly val="1"/>
    <c:dispBlanksAs val="gap"/>
  </c:chart>
  <c:txPr>
    <a:bodyPr/>
    <a:lstStyle/>
    <a:p>
      <a:pPr>
        <a:defRPr lang="zh-CN" sz="1000" b="0" i="0" u="none" strike="noStrike" baseline="0">
          <a:solidFill>
            <a:srgbClr val="000000"/>
          </a:solidFill>
          <a:latin typeface="Calibri" panose="020F0502020204030204"/>
          <a:ea typeface="Calibri" panose="020F0502020204030204"/>
          <a:cs typeface="Calibri" panose="020F0502020204030204"/>
        </a:defRPr>
      </a:pPr>
      <a:endParaRPr lang="zh-CN"/>
    </a:p>
  </c:txPr>
  <c:printSettings>
    <c:headerFooter/>
    <c:pageMargins b="0.75000000000000211" l="0.70000000000000062" r="0.70000000000000062" t="0.750000000000002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zh-CN"/>
  <c:chart>
    <c:autoTitleDeleted val="1"/>
    <c:plotArea>
      <c:layout/>
      <c:radarChart>
        <c:radarStyle val="filled"/>
        <c:ser>
          <c:idx val="0"/>
          <c:order val="0"/>
          <c:spPr>
            <a:ln w="25400">
              <a:noFill/>
            </a:ln>
          </c:spPr>
          <c:cat>
            <c:strRef>
              <c:f>'1 概要'!$G$62:$G$66</c:f>
              <c:strCache>
                <c:ptCount val="5"/>
                <c:pt idx="0">
                  <c:v>Rigid truck/Tractor</c:v>
                </c:pt>
                <c:pt idx="1">
                  <c:v>Trailer/semi-trailer (if tractor)</c:v>
                </c:pt>
                <c:pt idx="2">
                  <c:v>Accessories</c:v>
                </c:pt>
                <c:pt idx="3">
                  <c:v>Driver PPE</c:v>
                </c:pt>
                <c:pt idx="4">
                  <c:v>Vehicle documents</c:v>
                </c:pt>
              </c:strCache>
            </c:strRef>
          </c:cat>
          <c:val>
            <c:numRef>
              <c:f>'1 概要'!$H$62:$H$66</c:f>
              <c:numCache>
                <c:formatCode>0%</c:formatCode>
                <c:ptCount val="5"/>
                <c:pt idx="0">
                  <c:v>0.90548780487804859</c:v>
                </c:pt>
                <c:pt idx="1">
                  <c:v>0</c:v>
                </c:pt>
                <c:pt idx="2">
                  <c:v>1</c:v>
                </c:pt>
                <c:pt idx="3">
                  <c:v>1</c:v>
                </c:pt>
                <c:pt idx="4">
                  <c:v>1</c:v>
                </c:pt>
              </c:numCache>
            </c:numRef>
          </c:val>
        </c:ser>
        <c:axId val="72688768"/>
        <c:axId val="72690304"/>
      </c:radarChart>
      <c:catAx>
        <c:axId val="72688768"/>
        <c:scaling>
          <c:orientation val="minMax"/>
        </c:scaling>
        <c:axPos val="b"/>
        <c:majorGridlines/>
        <c:numFmt formatCode="General" sourceLinked="1"/>
        <c:tickLblPos val="nextTo"/>
        <c:txPr>
          <a:bodyPr rot="0" spcFirstLastPara="0" vertOverflow="ellipsis" vert="horz" wrap="square" anchor="ctr" anchorCtr="1"/>
          <a:lstStyle/>
          <a:p>
            <a:pPr>
              <a:defRPr lang="zh-CN" sz="1000" b="0" i="0" u="none" strike="noStrike" kern="1200" baseline="0">
                <a:solidFill>
                  <a:srgbClr val="000000"/>
                </a:solidFill>
                <a:latin typeface="Calibri" panose="020F0502020204030204"/>
                <a:ea typeface="Calibri" panose="020F0502020204030204"/>
                <a:cs typeface="Calibri" panose="020F0502020204030204"/>
              </a:defRPr>
            </a:pPr>
            <a:endParaRPr lang="zh-CN"/>
          </a:p>
        </c:txPr>
        <c:crossAx val="72690304"/>
        <c:crosses val="autoZero"/>
        <c:lblAlgn val="ctr"/>
        <c:lblOffset val="100"/>
      </c:catAx>
      <c:valAx>
        <c:axId val="72690304"/>
        <c:scaling>
          <c:orientation val="minMax"/>
        </c:scaling>
        <c:axPos val="l"/>
        <c:majorGridlines/>
        <c:numFmt formatCode="0%" sourceLinked="1"/>
        <c:majorTickMark val="cross"/>
        <c:tickLblPos val="nextTo"/>
        <c:txPr>
          <a:bodyPr rot="0" spcFirstLastPara="0" vertOverflow="ellipsis" vert="horz" wrap="square" anchor="ctr" anchorCtr="1"/>
          <a:lstStyle/>
          <a:p>
            <a:pPr>
              <a:defRPr lang="zh-CN" sz="1000" b="0" i="0" u="none" strike="noStrike" kern="1200" baseline="0">
                <a:solidFill>
                  <a:srgbClr val="000000"/>
                </a:solidFill>
                <a:latin typeface="Calibri" panose="020F0502020204030204"/>
                <a:ea typeface="Calibri" panose="020F0502020204030204"/>
                <a:cs typeface="Calibri" panose="020F0502020204030204"/>
              </a:defRPr>
            </a:pPr>
            <a:endParaRPr lang="zh-CN"/>
          </a:p>
        </c:txPr>
        <c:crossAx val="72688768"/>
        <c:crosses val="autoZero"/>
        <c:crossBetween val="between"/>
      </c:valAx>
    </c:plotArea>
    <c:plotVisOnly val="1"/>
    <c:dispBlanksAs val="gap"/>
  </c:chart>
  <c:txPr>
    <a:bodyPr/>
    <a:lstStyle/>
    <a:p>
      <a:pPr>
        <a:defRPr lang="zh-CN" sz="1000" b="0" i="0" u="none" strike="noStrike" baseline="0">
          <a:solidFill>
            <a:srgbClr val="000000"/>
          </a:solidFill>
          <a:latin typeface="Calibri" panose="020F0502020204030204"/>
          <a:ea typeface="Calibri" panose="020F0502020204030204"/>
          <a:cs typeface="Calibri" panose="020F0502020204030204"/>
        </a:defRPr>
      </a:pPr>
      <a:endParaRPr lang="zh-CN"/>
    </a:p>
  </c:txPr>
  <c:printSettings>
    <c:headerFooter/>
    <c:pageMargins b="0.75000000000000211" l="0.70000000000000062" r="0.70000000000000062" t="0.75000000000000211"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jpeg"/><Relationship Id="rId5" Type="http://schemas.openxmlformats.org/officeDocument/2006/relationships/image" Target="../media/image8.jpeg"/><Relationship Id="rId4"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1</xdr:col>
      <xdr:colOff>114300</xdr:colOff>
      <xdr:row>43</xdr:row>
      <xdr:rowOff>85725</xdr:rowOff>
    </xdr:from>
    <xdr:to>
      <xdr:col>8</xdr:col>
      <xdr:colOff>590550</xdr:colOff>
      <xdr:row>60</xdr:row>
      <xdr:rowOff>76200</xdr:rowOff>
    </xdr:to>
    <xdr:graphicFrame macro="">
      <xdr:nvGraphicFramePr>
        <xdr:cNvPr id="2"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114299</xdr:colOff>
      <xdr:row>43</xdr:row>
      <xdr:rowOff>85725</xdr:rowOff>
    </xdr:from>
    <xdr:to>
      <xdr:col>8</xdr:col>
      <xdr:colOff>695324</xdr:colOff>
      <xdr:row>60</xdr:row>
      <xdr:rowOff>76200</xdr:rowOff>
    </xdr:to>
    <xdr:graphicFrame macro="">
      <xdr:nvGraphicFramePr>
        <xdr:cNvPr id="3"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180975</xdr:colOff>
      <xdr:row>0</xdr:row>
      <xdr:rowOff>95250</xdr:rowOff>
    </xdr:from>
    <xdr:to>
      <xdr:col>0</xdr:col>
      <xdr:colOff>2886075</xdr:colOff>
      <xdr:row>11</xdr:row>
      <xdr:rowOff>104775</xdr:rowOff>
    </xdr:to>
    <xdr:pic>
      <xdr:nvPicPr>
        <xdr:cNvPr id="2" name="Picture 1" descr="DSCF0271"/>
        <xdr:cNvPicPr>
          <a:picLocks noChangeAspect="1" noChangeArrowheads="1"/>
        </xdr:cNvPicPr>
      </xdr:nvPicPr>
      <xdr:blipFill>
        <a:blip xmlns:r="http://schemas.openxmlformats.org/officeDocument/2006/relationships" r:embed="rId1" cstate="print"/>
        <a:srcRect l="7006" t="8721" r="2548" b="12439"/>
        <a:stretch>
          <a:fillRect/>
        </a:stretch>
      </xdr:blipFill>
      <xdr:spPr>
        <a:xfrm>
          <a:off x="180975" y="95250"/>
          <a:ext cx="2705100" cy="2152650"/>
        </a:xfrm>
        <a:prstGeom prst="rect">
          <a:avLst/>
        </a:prstGeom>
        <a:noFill/>
        <a:ln w="9525">
          <a:noFill/>
          <a:miter lim="800000"/>
          <a:headEnd/>
          <a:tailEnd/>
        </a:ln>
      </xdr:spPr>
    </xdr:pic>
    <xdr:clientData/>
  </xdr:twoCellAnchor>
  <xdr:twoCellAnchor editAs="oneCell">
    <xdr:from>
      <xdr:col>0</xdr:col>
      <xdr:colOff>152400</xdr:colOff>
      <xdr:row>11</xdr:row>
      <xdr:rowOff>142875</xdr:rowOff>
    </xdr:from>
    <xdr:to>
      <xdr:col>0</xdr:col>
      <xdr:colOff>2886075</xdr:colOff>
      <xdr:row>23</xdr:row>
      <xdr:rowOff>98615</xdr:rowOff>
    </xdr:to>
    <xdr:pic>
      <xdr:nvPicPr>
        <xdr:cNvPr id="3" name="Picture 2" descr="DSCF0273"/>
        <xdr:cNvPicPr>
          <a:picLocks noChangeAspect="1" noChangeArrowheads="1"/>
        </xdr:cNvPicPr>
      </xdr:nvPicPr>
      <xdr:blipFill>
        <a:blip xmlns:r="http://schemas.openxmlformats.org/officeDocument/2006/relationships" r:embed="rId2" cstate="print"/>
        <a:srcRect l="4696" t="12296" r="3039" b="8465"/>
        <a:stretch>
          <a:fillRect/>
        </a:stretch>
      </xdr:blipFill>
      <xdr:spPr>
        <a:xfrm>
          <a:off x="152400" y="2286000"/>
          <a:ext cx="2733675" cy="1898650"/>
        </a:xfrm>
        <a:prstGeom prst="rect">
          <a:avLst/>
        </a:prstGeom>
        <a:noFill/>
        <a:ln w="9525">
          <a:noFill/>
          <a:miter lim="800000"/>
          <a:headEnd/>
          <a:tailEnd/>
        </a:ln>
      </xdr:spPr>
    </xdr:pic>
    <xdr:clientData/>
  </xdr:twoCellAnchor>
  <xdr:twoCellAnchor>
    <xdr:from>
      <xdr:col>0</xdr:col>
      <xdr:colOff>161925</xdr:colOff>
      <xdr:row>3</xdr:row>
      <xdr:rowOff>152400</xdr:rowOff>
    </xdr:from>
    <xdr:to>
      <xdr:col>0</xdr:col>
      <xdr:colOff>1047750</xdr:colOff>
      <xdr:row>4</xdr:row>
      <xdr:rowOff>304800</xdr:rowOff>
    </xdr:to>
    <xdr:sp macro="" textlink="">
      <xdr:nvSpPr>
        <xdr:cNvPr id="4" name="Oval 3"/>
        <xdr:cNvSpPr/>
      </xdr:nvSpPr>
      <xdr:spPr>
        <a:xfrm>
          <a:off x="161925" y="638175"/>
          <a:ext cx="885825" cy="314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0</xdr:col>
      <xdr:colOff>1047750</xdr:colOff>
      <xdr:row>4</xdr:row>
      <xdr:rowOff>147638</xdr:rowOff>
    </xdr:from>
    <xdr:to>
      <xdr:col>1</xdr:col>
      <xdr:colOff>28575</xdr:colOff>
      <xdr:row>7</xdr:row>
      <xdr:rowOff>104775</xdr:rowOff>
    </xdr:to>
    <xdr:cxnSp macro="">
      <xdr:nvCxnSpPr>
        <xdr:cNvPr id="5" name="Straight Arrow Connector 4"/>
        <xdr:cNvCxnSpPr>
          <a:stCxn id="4" idx="6"/>
        </xdr:cNvCxnSpPr>
      </xdr:nvCxnSpPr>
      <xdr:spPr>
        <a:xfrm>
          <a:off x="1047750" y="795020"/>
          <a:ext cx="2000250" cy="80518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200025</xdr:colOff>
      <xdr:row>14</xdr:row>
      <xdr:rowOff>123825</xdr:rowOff>
    </xdr:from>
    <xdr:to>
      <xdr:col>0</xdr:col>
      <xdr:colOff>1171575</xdr:colOff>
      <xdr:row>16</xdr:row>
      <xdr:rowOff>47625</xdr:rowOff>
    </xdr:to>
    <xdr:sp macro="" textlink="">
      <xdr:nvSpPr>
        <xdr:cNvPr id="6" name="Oval 5"/>
        <xdr:cNvSpPr/>
      </xdr:nvSpPr>
      <xdr:spPr>
        <a:xfrm>
          <a:off x="200025" y="2752725"/>
          <a:ext cx="971550" cy="2476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0</xdr:col>
      <xdr:colOff>1171575</xdr:colOff>
      <xdr:row>8</xdr:row>
      <xdr:rowOff>95250</xdr:rowOff>
    </xdr:from>
    <xdr:to>
      <xdr:col>1</xdr:col>
      <xdr:colOff>9525</xdr:colOff>
      <xdr:row>15</xdr:row>
      <xdr:rowOff>85725</xdr:rowOff>
    </xdr:to>
    <xdr:cxnSp macro="">
      <xdr:nvCxnSpPr>
        <xdr:cNvPr id="7" name="Straight Arrow Connector 6"/>
        <xdr:cNvCxnSpPr>
          <a:stCxn id="6" idx="6"/>
        </xdr:cNvCxnSpPr>
      </xdr:nvCxnSpPr>
      <xdr:spPr>
        <a:xfrm flipV="1">
          <a:off x="1171575" y="1752600"/>
          <a:ext cx="1857375" cy="112395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1760481</xdr:colOff>
      <xdr:row>12</xdr:row>
      <xdr:rowOff>120088</xdr:rowOff>
    </xdr:from>
    <xdr:to>
      <xdr:col>0</xdr:col>
      <xdr:colOff>2857990</xdr:colOff>
      <xdr:row>14</xdr:row>
      <xdr:rowOff>91513</xdr:rowOff>
    </xdr:to>
    <xdr:sp macro="" textlink="">
      <xdr:nvSpPr>
        <xdr:cNvPr id="8" name="Oval 7"/>
        <xdr:cNvSpPr/>
      </xdr:nvSpPr>
      <xdr:spPr>
        <a:xfrm rot="21184982">
          <a:off x="1760220" y="2425065"/>
          <a:ext cx="1097280" cy="2952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0</xdr:col>
      <xdr:colOff>2291456</xdr:colOff>
      <xdr:row>10</xdr:row>
      <xdr:rowOff>66675</xdr:rowOff>
    </xdr:from>
    <xdr:to>
      <xdr:col>1</xdr:col>
      <xdr:colOff>0</xdr:colOff>
      <xdr:row>12</xdr:row>
      <xdr:rowOff>121162</xdr:rowOff>
    </xdr:to>
    <xdr:cxnSp macro="">
      <xdr:nvCxnSpPr>
        <xdr:cNvPr id="9" name="Straight Arrow Connector 8"/>
        <xdr:cNvCxnSpPr>
          <a:stCxn id="8" idx="0"/>
        </xdr:cNvCxnSpPr>
      </xdr:nvCxnSpPr>
      <xdr:spPr>
        <a:xfrm flipV="1">
          <a:off x="2291080" y="2047875"/>
          <a:ext cx="728345" cy="377825"/>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2310093</xdr:colOff>
      <xdr:row>62</xdr:row>
      <xdr:rowOff>45944</xdr:rowOff>
    </xdr:from>
    <xdr:to>
      <xdr:col>2</xdr:col>
      <xdr:colOff>202267</xdr:colOff>
      <xdr:row>62</xdr:row>
      <xdr:rowOff>190500</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a:xfrm>
          <a:off x="2909570" y="20735290"/>
          <a:ext cx="321310" cy="14478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421821</xdr:colOff>
      <xdr:row>4</xdr:row>
      <xdr:rowOff>122464</xdr:rowOff>
    </xdr:from>
    <xdr:to>
      <xdr:col>3</xdr:col>
      <xdr:colOff>2558142</xdr:colOff>
      <xdr:row>4</xdr:row>
      <xdr:rowOff>2454680</xdr:rowOff>
    </xdr:to>
    <xdr:pic>
      <xdr:nvPicPr>
        <xdr:cNvPr id="10241"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973535" y="789214"/>
          <a:ext cx="2136321" cy="2332216"/>
        </a:xfrm>
        <a:prstGeom prst="rect">
          <a:avLst/>
        </a:prstGeom>
        <a:noFill/>
        <a:ln w="1">
          <a:noFill/>
          <a:miter lim="800000"/>
          <a:headEnd/>
          <a:tailEnd type="none" w="med" len="med"/>
        </a:ln>
        <a:effectLst/>
      </xdr:spPr>
    </xdr:pic>
    <xdr:clientData/>
  </xdr:twoCellAnchor>
  <xdr:twoCellAnchor editAs="oneCell">
    <xdr:from>
      <xdr:col>2</xdr:col>
      <xdr:colOff>1</xdr:colOff>
      <xdr:row>4</xdr:row>
      <xdr:rowOff>0</xdr:rowOff>
    </xdr:from>
    <xdr:to>
      <xdr:col>2</xdr:col>
      <xdr:colOff>2830287</xdr:colOff>
      <xdr:row>4</xdr:row>
      <xdr:rowOff>2258786</xdr:rowOff>
    </xdr:to>
    <xdr:pic>
      <xdr:nvPicPr>
        <xdr:cNvPr id="10242"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2653394" y="666750"/>
          <a:ext cx="2830286" cy="2258786"/>
        </a:xfrm>
        <a:prstGeom prst="rect">
          <a:avLst/>
        </a:prstGeom>
        <a:noFill/>
        <a:ln w="1">
          <a:noFill/>
          <a:miter lim="800000"/>
          <a:headEnd/>
          <a:tailEnd type="none" w="med" len="med"/>
        </a:ln>
        <a:effectLst/>
      </xdr:spPr>
    </xdr:pic>
    <xdr:clientData/>
  </xdr:twoCellAnchor>
  <xdr:twoCellAnchor editAs="oneCell">
    <xdr:from>
      <xdr:col>1</xdr:col>
      <xdr:colOff>81643</xdr:colOff>
      <xdr:row>4</xdr:row>
      <xdr:rowOff>108858</xdr:rowOff>
    </xdr:from>
    <xdr:to>
      <xdr:col>1</xdr:col>
      <xdr:colOff>1823358</xdr:colOff>
      <xdr:row>4</xdr:row>
      <xdr:rowOff>2358032</xdr:rowOff>
    </xdr:to>
    <xdr:pic>
      <xdr:nvPicPr>
        <xdr:cNvPr id="10243"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789214" y="775608"/>
          <a:ext cx="1741715" cy="2249174"/>
        </a:xfrm>
        <a:prstGeom prst="rect">
          <a:avLst/>
        </a:prstGeom>
        <a:noFill/>
        <a:ln w="1">
          <a:noFill/>
          <a:miter lim="800000"/>
          <a:headEnd/>
          <a:tailEnd type="none" w="med" len="med"/>
        </a:ln>
        <a:effectLst/>
      </xdr:spPr>
    </xdr:pic>
    <xdr:clientData/>
  </xdr:twoCellAnchor>
  <xdr:twoCellAnchor editAs="oneCell">
    <xdr:from>
      <xdr:col>4</xdr:col>
      <xdr:colOff>1</xdr:colOff>
      <xdr:row>4</xdr:row>
      <xdr:rowOff>0</xdr:rowOff>
    </xdr:from>
    <xdr:to>
      <xdr:col>4</xdr:col>
      <xdr:colOff>639537</xdr:colOff>
      <xdr:row>4</xdr:row>
      <xdr:rowOff>1703517</xdr:rowOff>
    </xdr:to>
    <xdr:pic>
      <xdr:nvPicPr>
        <xdr:cNvPr id="10244"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8300358" y="666750"/>
          <a:ext cx="639536" cy="1703517"/>
        </a:xfrm>
        <a:prstGeom prst="rect">
          <a:avLst/>
        </a:prstGeom>
        <a:noFill/>
        <a:ln w="1">
          <a:noFill/>
          <a:miter lim="800000"/>
          <a:headEnd/>
          <a:tailEnd type="none" w="med" len="med"/>
        </a:ln>
        <a:effectLst/>
      </xdr:spPr>
    </xdr:pic>
    <xdr:clientData/>
  </xdr:twoCellAnchor>
  <xdr:twoCellAnchor editAs="oneCell">
    <xdr:from>
      <xdr:col>4</xdr:col>
      <xdr:colOff>748393</xdr:colOff>
      <xdr:row>4</xdr:row>
      <xdr:rowOff>40822</xdr:rowOff>
    </xdr:from>
    <xdr:to>
      <xdr:col>4</xdr:col>
      <xdr:colOff>1383854</xdr:colOff>
      <xdr:row>4</xdr:row>
      <xdr:rowOff>1605644</xdr:rowOff>
    </xdr:to>
    <xdr:pic>
      <xdr:nvPicPr>
        <xdr:cNvPr id="10245"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9048750" y="707572"/>
          <a:ext cx="635461" cy="1564822"/>
        </a:xfrm>
        <a:prstGeom prst="rect">
          <a:avLst/>
        </a:prstGeom>
        <a:noFill/>
        <a:ln w="1">
          <a:noFill/>
          <a:miter lim="800000"/>
          <a:headEnd/>
          <a:tailEnd type="none" w="med" len="med"/>
        </a:ln>
        <a:effectLst/>
      </xdr:spPr>
    </xdr:pic>
    <xdr:clientData/>
  </xdr:twoCellAnchor>
  <xdr:twoCellAnchor editAs="oneCell">
    <xdr:from>
      <xdr:col>4</xdr:col>
      <xdr:colOff>1442357</xdr:colOff>
      <xdr:row>4</xdr:row>
      <xdr:rowOff>0</xdr:rowOff>
    </xdr:from>
    <xdr:to>
      <xdr:col>4</xdr:col>
      <xdr:colOff>2762250</xdr:colOff>
      <xdr:row>4</xdr:row>
      <xdr:rowOff>2396861</xdr:rowOff>
    </xdr:to>
    <xdr:pic>
      <xdr:nvPicPr>
        <xdr:cNvPr id="10246"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9742714" y="666750"/>
          <a:ext cx="1319893" cy="2396861"/>
        </a:xfrm>
        <a:prstGeom prst="rect">
          <a:avLst/>
        </a:prstGeom>
        <a:noFill/>
        <a:ln w="1">
          <a:noFill/>
          <a:miter lim="800000"/>
          <a:headEnd/>
          <a:tailEnd type="none" w="med" len="med"/>
        </a:ln>
        <a:effectLst/>
      </xdr:spPr>
    </xdr:pic>
    <xdr:clientData/>
  </xdr:twoCellAnchor>
  <xdr:twoCellAnchor editAs="oneCell">
    <xdr:from>
      <xdr:col>5</xdr:col>
      <xdr:colOff>530678</xdr:colOff>
      <xdr:row>4</xdr:row>
      <xdr:rowOff>204109</xdr:rowOff>
    </xdr:from>
    <xdr:to>
      <xdr:col>5</xdr:col>
      <xdr:colOff>3075215</xdr:colOff>
      <xdr:row>4</xdr:row>
      <xdr:rowOff>2354036</xdr:rowOff>
    </xdr:to>
    <xdr:pic>
      <xdr:nvPicPr>
        <xdr:cNvPr id="10247"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12464142" y="870859"/>
          <a:ext cx="2544537" cy="2149927"/>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B1:L72"/>
  <sheetViews>
    <sheetView showGridLines="0" zoomScaleSheetLayoutView="100" workbookViewId="0">
      <selection activeCell="G9" sqref="G9"/>
    </sheetView>
  </sheetViews>
  <sheetFormatPr defaultColWidth="11.42578125" defaultRowHeight="12.75"/>
  <cols>
    <col min="1" max="1" width="5.7109375" customWidth="1"/>
    <col min="2" max="2" width="11.7109375" customWidth="1"/>
    <col min="3" max="3" width="21.28515625" customWidth="1"/>
    <col min="4" max="5" width="11.7109375" customWidth="1"/>
    <col min="6" max="6" width="1" customWidth="1"/>
    <col min="7" max="7" width="32.5703125" customWidth="1"/>
    <col min="8" max="8" width="13.7109375" customWidth="1"/>
    <col min="9" max="9" width="12.140625" customWidth="1"/>
    <col min="10" max="10" width="11.42578125" customWidth="1"/>
    <col min="11" max="11" width="24.5703125" customWidth="1"/>
  </cols>
  <sheetData>
    <row r="1" spans="2:9" ht="44.25" customHeight="1">
      <c r="B1" s="616" t="s">
        <v>0</v>
      </c>
      <c r="C1" s="617"/>
      <c r="D1" s="617"/>
      <c r="E1" s="617"/>
      <c r="F1" s="617"/>
      <c r="G1" s="617"/>
      <c r="H1" s="617"/>
      <c r="I1" s="618"/>
    </row>
    <row r="2" spans="2:9" ht="18">
      <c r="B2" s="495" t="s">
        <v>1</v>
      </c>
      <c r="C2" s="496"/>
      <c r="D2" s="496"/>
      <c r="E2" s="496"/>
      <c r="F2" s="496"/>
      <c r="G2" s="496"/>
      <c r="H2" s="496"/>
      <c r="I2" s="552"/>
    </row>
    <row r="3" spans="2:9" ht="3.75" customHeight="1" thickBot="1">
      <c r="B3" s="497"/>
      <c r="C3" s="94"/>
      <c r="D3" s="94"/>
      <c r="E3" s="94"/>
      <c r="F3" s="94"/>
      <c r="G3" s="94"/>
      <c r="H3" s="94"/>
      <c r="I3" s="553"/>
    </row>
    <row r="4" spans="2:9" ht="26.25" customHeight="1" thickBot="1">
      <c r="B4" s="619" t="s">
        <v>2</v>
      </c>
      <c r="C4" s="620"/>
      <c r="D4" s="603" t="s">
        <v>858</v>
      </c>
      <c r="E4" s="604"/>
      <c r="F4" s="498"/>
      <c r="G4" s="499" t="s">
        <v>3</v>
      </c>
      <c r="H4" s="584">
        <v>43381</v>
      </c>
      <c r="I4" s="554"/>
    </row>
    <row r="5" spans="2:9" ht="4.5" customHeight="1">
      <c r="B5" s="497"/>
      <c r="C5" s="94"/>
      <c r="D5" s="94"/>
      <c r="E5" s="94"/>
      <c r="F5" s="94"/>
      <c r="G5" s="94"/>
      <c r="H5" s="94"/>
      <c r="I5" s="553"/>
    </row>
    <row r="6" spans="2:9" ht="4.5" customHeight="1" thickBot="1">
      <c r="B6" s="500"/>
      <c r="C6" s="501"/>
      <c r="D6" s="501"/>
      <c r="E6" s="501"/>
      <c r="F6" s="501"/>
      <c r="G6" s="501"/>
      <c r="H6" s="501"/>
      <c r="I6" s="555"/>
    </row>
    <row r="7" spans="2:9" s="17" customFormat="1" ht="22.5" customHeight="1" thickBot="1">
      <c r="B7" s="502" t="s">
        <v>4</v>
      </c>
      <c r="C7" s="165"/>
      <c r="D7" s="165"/>
      <c r="E7" s="165"/>
      <c r="F7" s="165"/>
      <c r="G7" s="585" t="s">
        <v>859</v>
      </c>
      <c r="H7" s="165"/>
      <c r="I7" s="556"/>
    </row>
    <row r="8" spans="2:9" ht="3" customHeight="1" thickBot="1">
      <c r="B8" s="504"/>
      <c r="C8" s="94"/>
      <c r="D8" s="94"/>
      <c r="E8" s="94"/>
      <c r="F8" s="94"/>
      <c r="G8" s="505"/>
      <c r="H8" s="94"/>
      <c r="I8" s="553"/>
    </row>
    <row r="9" spans="2:9" s="17" customFormat="1" ht="22.5" customHeight="1" thickBot="1">
      <c r="B9" s="502" t="s">
        <v>5</v>
      </c>
      <c r="C9" s="165"/>
      <c r="D9" s="165"/>
      <c r="E9" s="165"/>
      <c r="F9" s="165"/>
      <c r="G9" s="596" t="s">
        <v>869</v>
      </c>
      <c r="H9" s="165"/>
      <c r="I9" s="556"/>
    </row>
    <row r="10" spans="2:9" ht="4.5" customHeight="1" thickBot="1">
      <c r="B10" s="504"/>
      <c r="C10" s="94"/>
      <c r="D10" s="94"/>
      <c r="E10" s="94"/>
      <c r="F10" s="94"/>
      <c r="G10" s="505"/>
      <c r="H10" s="94"/>
      <c r="I10" s="553"/>
    </row>
    <row r="11" spans="2:9" s="17" customFormat="1" ht="22.5" customHeight="1" thickBot="1">
      <c r="B11" s="502" t="s">
        <v>6</v>
      </c>
      <c r="C11" s="165"/>
      <c r="D11" s="165"/>
      <c r="E11" s="165"/>
      <c r="F11" s="165"/>
      <c r="G11" s="503"/>
      <c r="H11" s="165"/>
      <c r="I11" s="556"/>
    </row>
    <row r="12" spans="2:9" ht="3.75" customHeight="1" thickBot="1">
      <c r="B12" s="504"/>
      <c r="C12" s="94"/>
      <c r="D12" s="94"/>
      <c r="E12" s="94"/>
      <c r="F12" s="94"/>
      <c r="G12" s="505"/>
      <c r="H12" s="94"/>
      <c r="I12" s="553"/>
    </row>
    <row r="13" spans="2:9" s="17" customFormat="1" ht="22.5" customHeight="1" thickBot="1">
      <c r="B13" s="502" t="s">
        <v>7</v>
      </c>
      <c r="C13" s="165"/>
      <c r="D13" s="165"/>
      <c r="E13" s="165"/>
      <c r="F13" s="165"/>
      <c r="G13" s="586">
        <v>31000</v>
      </c>
      <c r="H13" s="165"/>
      <c r="I13" s="556"/>
    </row>
    <row r="14" spans="2:9" ht="3" customHeight="1" thickBot="1">
      <c r="B14" s="506"/>
      <c r="C14" s="507"/>
      <c r="D14" s="94"/>
      <c r="E14" s="507"/>
      <c r="F14" s="507"/>
      <c r="G14" s="94"/>
      <c r="H14" s="507"/>
      <c r="I14" s="557"/>
    </row>
    <row r="15" spans="2:9" ht="24.95" customHeight="1" thickBot="1">
      <c r="B15" s="504" t="s">
        <v>8</v>
      </c>
      <c r="C15" s="94"/>
      <c r="D15" s="597" t="s">
        <v>864</v>
      </c>
      <c r="E15" s="508"/>
      <c r="F15" s="94"/>
      <c r="G15" s="509"/>
      <c r="H15" s="94"/>
      <c r="I15" s="553"/>
    </row>
    <row r="16" spans="2:9" ht="19.5" customHeight="1" thickBot="1">
      <c r="B16" s="510" t="s">
        <v>9</v>
      </c>
      <c r="C16" s="511"/>
      <c r="D16" s="597" t="s">
        <v>865</v>
      </c>
      <c r="E16" s="508"/>
      <c r="F16" s="94"/>
      <c r="G16" s="94"/>
      <c r="H16" s="94"/>
      <c r="I16" s="553"/>
    </row>
    <row r="17" spans="2:9" ht="19.5" customHeight="1" thickBot="1">
      <c r="B17" s="510" t="s">
        <v>10</v>
      </c>
      <c r="C17" s="512"/>
      <c r="D17" s="597" t="s">
        <v>866</v>
      </c>
      <c r="E17" s="508"/>
      <c r="F17" s="94"/>
      <c r="G17" s="94"/>
      <c r="H17" s="94"/>
      <c r="I17" s="553"/>
    </row>
    <row r="18" spans="2:9" ht="19.5" customHeight="1" thickBot="1">
      <c r="B18" s="513" t="s">
        <v>11</v>
      </c>
      <c r="C18" s="94"/>
      <c r="D18" s="605" t="s">
        <v>867</v>
      </c>
      <c r="E18" s="606"/>
      <c r="F18" s="514"/>
      <c r="G18" s="515" t="s">
        <v>12</v>
      </c>
      <c r="H18" s="607">
        <v>40886</v>
      </c>
      <c r="I18" s="608"/>
    </row>
    <row r="19" spans="2:9" ht="19.5" customHeight="1">
      <c r="B19" s="516" t="s">
        <v>13</v>
      </c>
      <c r="C19" s="517"/>
      <c r="D19" s="507"/>
      <c r="E19" s="507"/>
      <c r="F19" s="507"/>
      <c r="G19" s="507"/>
      <c r="H19" s="507"/>
      <c r="I19" s="557"/>
    </row>
    <row r="20" spans="2:9" ht="3.75" customHeight="1">
      <c r="B20" s="497"/>
      <c r="C20" s="94"/>
      <c r="D20" s="94"/>
      <c r="E20" s="94"/>
      <c r="F20" s="94"/>
      <c r="G20" s="94"/>
      <c r="H20" s="94"/>
      <c r="I20" s="553"/>
    </row>
    <row r="21" spans="2:9" ht="13.5" thickBot="1">
      <c r="B21" s="518" t="s">
        <v>14</v>
      </c>
      <c r="C21" s="519"/>
      <c r="D21" s="519"/>
      <c r="E21" s="520"/>
      <c r="F21" s="94"/>
      <c r="G21" s="521" t="s">
        <v>15</v>
      </c>
      <c r="H21" s="501"/>
      <c r="I21" s="555"/>
    </row>
    <row r="22" spans="2:9" s="17" customFormat="1" ht="23.25" customHeight="1" thickBot="1">
      <c r="B22" s="522" t="s">
        <v>16</v>
      </c>
      <c r="C22" s="523"/>
      <c r="D22" s="609" t="s">
        <v>863</v>
      </c>
      <c r="E22" s="610"/>
      <c r="F22" s="165"/>
      <c r="G22" s="524" t="s">
        <v>17</v>
      </c>
      <c r="H22" s="627"/>
      <c r="I22" s="628"/>
    </row>
    <row r="23" spans="2:9" s="17" customFormat="1" ht="23.25" customHeight="1" thickBot="1">
      <c r="B23" s="522" t="s">
        <v>18</v>
      </c>
      <c r="C23" s="525"/>
      <c r="D23" s="609" t="s">
        <v>868</v>
      </c>
      <c r="E23" s="610"/>
      <c r="F23" s="165"/>
      <c r="G23" s="526" t="s">
        <v>19</v>
      </c>
      <c r="H23" s="627"/>
      <c r="I23" s="628"/>
    </row>
    <row r="24" spans="2:9" s="17" customFormat="1" ht="23.25" customHeight="1" thickBot="1">
      <c r="B24" s="522" t="s">
        <v>20</v>
      </c>
      <c r="C24" s="165"/>
      <c r="D24" s="588">
        <v>191</v>
      </c>
      <c r="E24" s="527">
        <f>D24*1.34</f>
        <v>255.94000000000003</v>
      </c>
      <c r="F24" s="165"/>
      <c r="G24" s="526"/>
      <c r="H24" s="528"/>
      <c r="I24" s="558"/>
    </row>
    <row r="25" spans="2:9" s="17" customFormat="1" ht="23.25" customHeight="1" thickBot="1">
      <c r="B25" s="522" t="s">
        <v>21</v>
      </c>
      <c r="C25" s="165"/>
      <c r="D25" s="589">
        <v>11160</v>
      </c>
      <c r="E25" s="530"/>
      <c r="F25" s="165"/>
      <c r="G25" s="526" t="s">
        <v>21</v>
      </c>
      <c r="H25" s="529"/>
      <c r="I25" s="559"/>
    </row>
    <row r="26" spans="2:9" s="17" customFormat="1" ht="23.25" customHeight="1" thickBot="1">
      <c r="B26" s="522" t="s">
        <v>22</v>
      </c>
      <c r="C26" s="165"/>
      <c r="D26" s="589">
        <v>31000</v>
      </c>
      <c r="E26" s="530"/>
      <c r="F26" s="165"/>
      <c r="G26" s="526" t="s">
        <v>22</v>
      </c>
      <c r="H26" s="529"/>
      <c r="I26" s="559"/>
    </row>
    <row r="27" spans="2:9" s="17" customFormat="1" ht="23.25" customHeight="1" thickBot="1">
      <c r="B27" s="522" t="s">
        <v>23</v>
      </c>
      <c r="C27" s="165"/>
      <c r="D27" s="590"/>
      <c r="E27" s="530"/>
      <c r="F27" s="165"/>
      <c r="G27" s="526" t="s">
        <v>24</v>
      </c>
      <c r="H27" s="529"/>
      <c r="I27" s="560"/>
    </row>
    <row r="28" spans="2:9" s="17" customFormat="1" ht="23.25" customHeight="1" thickBot="1">
      <c r="B28" s="522" t="s">
        <v>25</v>
      </c>
      <c r="C28" s="531"/>
      <c r="D28" s="611">
        <v>42334</v>
      </c>
      <c r="E28" s="612"/>
      <c r="F28" s="165"/>
      <c r="G28" s="526" t="s">
        <v>25</v>
      </c>
      <c r="H28" s="614"/>
      <c r="I28" s="615"/>
    </row>
    <row r="29" spans="2:9" s="17" customFormat="1" ht="23.25" customHeight="1" thickBot="1">
      <c r="B29" s="532" t="s">
        <v>26</v>
      </c>
      <c r="C29" s="531"/>
      <c r="D29" s="613">
        <v>43405</v>
      </c>
      <c r="E29" s="610"/>
      <c r="F29" s="165"/>
      <c r="G29" s="524" t="s">
        <v>26</v>
      </c>
      <c r="H29" s="614"/>
      <c r="I29" s="615"/>
    </row>
    <row r="30" spans="2:9" s="17" customFormat="1" ht="6" customHeight="1">
      <c r="B30" s="533"/>
      <c r="C30" s="534"/>
      <c r="D30" s="535"/>
      <c r="E30" s="536"/>
      <c r="F30" s="165"/>
      <c r="G30" s="537"/>
      <c r="H30" s="534"/>
      <c r="I30" s="561"/>
    </row>
    <row r="31" spans="2:9" ht="16.5" customHeight="1">
      <c r="B31" s="497"/>
      <c r="C31" s="94"/>
      <c r="D31" s="451" t="s">
        <v>27</v>
      </c>
      <c r="E31" s="538" t="s">
        <v>28</v>
      </c>
      <c r="F31" s="94"/>
      <c r="G31" s="539"/>
      <c r="H31" s="451" t="s">
        <v>27</v>
      </c>
      <c r="I31" s="562" t="s">
        <v>28</v>
      </c>
    </row>
    <row r="32" spans="2:9" ht="14.25" customHeight="1">
      <c r="B32" s="513" t="s">
        <v>29</v>
      </c>
      <c r="C32" s="94"/>
      <c r="D32" s="599" t="s">
        <v>862</v>
      </c>
      <c r="E32" s="541"/>
      <c r="F32" s="94"/>
      <c r="G32" s="542" t="s">
        <v>29</v>
      </c>
      <c r="H32" s="540"/>
      <c r="I32" s="563"/>
    </row>
    <row r="33" spans="2:9" ht="14.25" customHeight="1">
      <c r="B33" s="513" t="s">
        <v>30</v>
      </c>
      <c r="C33" s="94"/>
      <c r="D33" s="599" t="s">
        <v>862</v>
      </c>
      <c r="E33" s="541"/>
      <c r="F33" s="94"/>
      <c r="G33" s="542" t="s">
        <v>30</v>
      </c>
      <c r="H33" s="540"/>
      <c r="I33" s="563"/>
    </row>
    <row r="34" spans="2:9" ht="14.25" customHeight="1">
      <c r="B34" s="513" t="s">
        <v>31</v>
      </c>
      <c r="C34" s="94"/>
      <c r="D34" s="599" t="s">
        <v>862</v>
      </c>
      <c r="E34" s="541"/>
      <c r="F34" s="94"/>
      <c r="G34" s="542" t="s">
        <v>31</v>
      </c>
      <c r="H34" s="540"/>
      <c r="I34" s="563"/>
    </row>
    <row r="35" spans="2:9" ht="14.25" customHeight="1">
      <c r="B35" s="497" t="s">
        <v>32</v>
      </c>
      <c r="C35" s="94"/>
      <c r="D35" s="543"/>
      <c r="E35" s="544"/>
      <c r="F35" s="94"/>
      <c r="G35" s="539" t="s">
        <v>32</v>
      </c>
      <c r="H35" s="543"/>
      <c r="I35" s="564"/>
    </row>
    <row r="36" spans="2:9" ht="14.25" customHeight="1">
      <c r="B36" s="621" t="s">
        <v>33</v>
      </c>
      <c r="C36" s="622"/>
      <c r="D36" s="599" t="s">
        <v>862</v>
      </c>
      <c r="E36" s="541"/>
      <c r="F36" s="94"/>
      <c r="G36" s="545" t="s">
        <v>33</v>
      </c>
      <c r="H36" s="540"/>
      <c r="I36" s="563"/>
    </row>
    <row r="37" spans="2:9" ht="16.5" customHeight="1">
      <c r="B37" s="546" t="s">
        <v>34</v>
      </c>
      <c r="C37" s="94"/>
      <c r="D37" s="94"/>
      <c r="E37" s="94"/>
      <c r="F37" s="94"/>
      <c r="G37" s="94"/>
      <c r="H37" s="94"/>
      <c r="I37" s="553"/>
    </row>
    <row r="38" spans="2:9" ht="16.5" customHeight="1">
      <c r="B38" s="546" t="s">
        <v>35</v>
      </c>
      <c r="C38" s="94"/>
      <c r="D38" s="94"/>
      <c r="E38" s="94"/>
      <c r="F38" s="94"/>
      <c r="G38" s="94"/>
      <c r="H38" s="94"/>
      <c r="I38" s="553"/>
    </row>
    <row r="39" spans="2:9" ht="16.5" customHeight="1">
      <c r="B39" s="546" t="s">
        <v>36</v>
      </c>
      <c r="C39" s="94"/>
      <c r="D39" s="94"/>
      <c r="E39" s="94"/>
      <c r="F39" s="94"/>
      <c r="G39" s="94"/>
      <c r="H39" s="94"/>
      <c r="I39" s="553"/>
    </row>
    <row r="40" spans="2:9">
      <c r="B40" s="546"/>
      <c r="C40" s="94"/>
      <c r="D40" s="94"/>
      <c r="E40" s="94"/>
      <c r="F40" s="94"/>
      <c r="G40" s="94"/>
      <c r="H40" s="94"/>
      <c r="I40" s="553"/>
    </row>
    <row r="41" spans="2:9">
      <c r="B41" s="547" t="s">
        <v>37</v>
      </c>
      <c r="C41" s="94"/>
      <c r="D41" s="94"/>
      <c r="E41" s="94"/>
      <c r="F41" s="94"/>
      <c r="G41" s="94"/>
      <c r="H41" s="94"/>
      <c r="I41" s="553"/>
    </row>
    <row r="42" spans="2:9" ht="6.75" customHeight="1">
      <c r="B42" s="497"/>
      <c r="C42" s="94"/>
      <c r="D42" s="94"/>
      <c r="E42" s="94"/>
      <c r="F42" s="94"/>
      <c r="G42" s="94"/>
      <c r="H42" s="94"/>
      <c r="I42" s="553"/>
    </row>
    <row r="43" spans="2:9">
      <c r="B43" s="504" t="s">
        <v>38</v>
      </c>
      <c r="C43" s="94"/>
      <c r="D43" s="548" t="s">
        <v>39</v>
      </c>
      <c r="E43" s="549">
        <f>'3 各项打分'!H139</f>
        <v>0.92619047619047601</v>
      </c>
      <c r="F43" s="94"/>
      <c r="G43" s="550" t="s">
        <v>40</v>
      </c>
      <c r="H43" s="600">
        <v>0.86</v>
      </c>
      <c r="I43" s="553"/>
    </row>
    <row r="44" spans="2:9">
      <c r="B44" s="497"/>
      <c r="C44" s="94"/>
      <c r="D44" s="94"/>
      <c r="E44" s="94"/>
      <c r="F44" s="94"/>
      <c r="G44" s="94"/>
      <c r="H44" s="94"/>
      <c r="I44" s="553"/>
    </row>
    <row r="45" spans="2:9">
      <c r="B45" s="497"/>
      <c r="C45" s="94"/>
      <c r="D45" s="94"/>
      <c r="E45" s="94"/>
      <c r="F45" s="94"/>
      <c r="G45" s="94"/>
      <c r="H45" s="94"/>
      <c r="I45" s="553"/>
    </row>
    <row r="46" spans="2:9">
      <c r="B46" s="497"/>
      <c r="C46" s="94"/>
      <c r="D46" s="94"/>
      <c r="E46" s="94"/>
      <c r="F46" s="94"/>
      <c r="G46" s="94"/>
      <c r="H46" s="94"/>
      <c r="I46" s="553"/>
    </row>
    <row r="47" spans="2:9">
      <c r="B47" s="497"/>
      <c r="C47" s="94"/>
      <c r="D47" s="94"/>
      <c r="E47" s="94"/>
      <c r="F47" s="94"/>
      <c r="G47" s="94"/>
      <c r="H47" s="94"/>
      <c r="I47" s="553"/>
    </row>
    <row r="48" spans="2:9">
      <c r="B48" s="497"/>
      <c r="C48" s="94"/>
      <c r="D48" s="94"/>
      <c r="E48" s="94"/>
      <c r="F48" s="94"/>
      <c r="G48" s="94"/>
      <c r="H48" s="94"/>
      <c r="I48" s="553"/>
    </row>
    <row r="49" spans="2:12">
      <c r="B49" s="497"/>
      <c r="C49" s="94"/>
      <c r="D49" s="94"/>
      <c r="E49" s="94"/>
      <c r="F49" s="94"/>
      <c r="G49" s="94"/>
      <c r="H49" s="94"/>
      <c r="I49" s="553"/>
    </row>
    <row r="50" spans="2:12">
      <c r="B50" s="497"/>
      <c r="C50" s="94"/>
      <c r="D50" s="94"/>
      <c r="E50" s="94"/>
      <c r="F50" s="94"/>
      <c r="G50" s="94"/>
      <c r="H50" s="94"/>
      <c r="I50" s="553"/>
    </row>
    <row r="51" spans="2:12">
      <c r="B51" s="497"/>
      <c r="C51" s="94"/>
      <c r="D51" s="94"/>
      <c r="E51" s="94"/>
      <c r="F51" s="94"/>
      <c r="G51" s="94"/>
      <c r="H51" s="94"/>
      <c r="I51" s="553"/>
    </row>
    <row r="52" spans="2:12">
      <c r="B52" s="497"/>
      <c r="C52" s="94"/>
      <c r="D52" s="94"/>
      <c r="E52" s="94"/>
      <c r="F52" s="94"/>
      <c r="G52" s="94"/>
      <c r="H52" s="94"/>
      <c r="I52" s="553"/>
      <c r="L52" s="565"/>
    </row>
    <row r="53" spans="2:12">
      <c r="B53" s="497"/>
      <c r="C53" s="94"/>
      <c r="D53" s="94"/>
      <c r="E53" s="94"/>
      <c r="F53" s="94"/>
      <c r="G53" s="94"/>
      <c r="H53" s="94"/>
      <c r="I53" s="553"/>
    </row>
    <row r="54" spans="2:12">
      <c r="B54" s="497"/>
      <c r="C54" s="94"/>
      <c r="D54" s="94"/>
      <c r="E54" s="94"/>
      <c r="F54" s="94"/>
      <c r="G54" s="94"/>
      <c r="H54" s="94"/>
      <c r="I54" s="553"/>
    </row>
    <row r="55" spans="2:12">
      <c r="B55" s="497"/>
      <c r="C55" s="94"/>
      <c r="D55" s="94"/>
      <c r="E55" s="94"/>
      <c r="F55" s="94"/>
      <c r="G55" s="94"/>
      <c r="H55" s="94"/>
      <c r="I55" s="553"/>
    </row>
    <row r="56" spans="2:12">
      <c r="B56" s="497"/>
      <c r="C56" s="94"/>
      <c r="D56" s="94"/>
      <c r="E56" s="94"/>
      <c r="F56" s="94"/>
      <c r="G56" s="94"/>
      <c r="H56" s="94"/>
      <c r="I56" s="553"/>
    </row>
    <row r="57" spans="2:12">
      <c r="B57" s="497"/>
      <c r="C57" s="94"/>
      <c r="D57" s="94"/>
      <c r="E57" s="94"/>
      <c r="F57" s="94"/>
      <c r="G57" s="94"/>
      <c r="H57" s="94"/>
      <c r="I57" s="553"/>
    </row>
    <row r="58" spans="2:12">
      <c r="B58" s="497"/>
      <c r="C58" s="94"/>
      <c r="D58" s="94"/>
      <c r="E58" s="94"/>
      <c r="F58" s="94"/>
      <c r="G58" s="94"/>
      <c r="H58" s="94"/>
      <c r="I58" s="553"/>
    </row>
    <row r="59" spans="2:12">
      <c r="B59" s="497"/>
      <c r="C59" s="94"/>
      <c r="D59" s="94"/>
      <c r="E59" s="94"/>
      <c r="F59" s="94"/>
      <c r="G59" s="94"/>
      <c r="H59" s="94"/>
      <c r="I59" s="553"/>
    </row>
    <row r="60" spans="2:12">
      <c r="B60" s="497"/>
      <c r="C60" s="94"/>
      <c r="D60" s="94"/>
      <c r="E60" s="94"/>
      <c r="F60" s="94"/>
      <c r="G60" s="94"/>
      <c r="H60" s="94"/>
      <c r="I60" s="553"/>
    </row>
    <row r="61" spans="2:12">
      <c r="B61" s="497"/>
      <c r="C61" s="94"/>
      <c r="D61" s="94"/>
      <c r="E61" s="94"/>
      <c r="F61" s="94"/>
      <c r="G61" s="94"/>
      <c r="H61" s="94"/>
      <c r="I61" s="553"/>
    </row>
    <row r="62" spans="2:12">
      <c r="B62" s="497"/>
      <c r="C62" s="94"/>
      <c r="D62" s="94"/>
      <c r="E62" s="94"/>
      <c r="F62" s="94"/>
      <c r="G62" s="94" t="s">
        <v>41</v>
      </c>
      <c r="H62" s="551">
        <f>'3 各项打分'!H70</f>
        <v>0.90548780487804859</v>
      </c>
      <c r="I62" s="553"/>
    </row>
    <row r="63" spans="2:12">
      <c r="B63" s="497"/>
      <c r="C63" s="94"/>
      <c r="D63" s="94"/>
      <c r="E63" s="94"/>
      <c r="F63" s="94"/>
      <c r="G63" s="94" t="s">
        <v>42</v>
      </c>
      <c r="H63" s="551">
        <f>'3 各项打分'!H104</f>
        <v>0</v>
      </c>
      <c r="I63" s="553"/>
    </row>
    <row r="64" spans="2:12">
      <c r="B64" s="497"/>
      <c r="C64" s="94"/>
      <c r="D64" s="94"/>
      <c r="E64" s="94"/>
      <c r="F64" s="94"/>
      <c r="G64" s="94" t="s">
        <v>43</v>
      </c>
      <c r="H64" s="551">
        <f>'3 各项打分'!H117</f>
        <v>1</v>
      </c>
      <c r="I64" s="553"/>
    </row>
    <row r="65" spans="2:9">
      <c r="B65" s="497"/>
      <c r="C65" s="94"/>
      <c r="D65" s="94"/>
      <c r="E65" s="94"/>
      <c r="F65" s="94"/>
      <c r="G65" s="94" t="s">
        <v>44</v>
      </c>
      <c r="H65" s="551">
        <f>'3 各项打分'!H124</f>
        <v>1</v>
      </c>
      <c r="I65" s="553"/>
    </row>
    <row r="66" spans="2:9">
      <c r="B66" s="497"/>
      <c r="C66" s="94"/>
      <c r="D66" s="94"/>
      <c r="E66" s="94"/>
      <c r="F66" s="94"/>
      <c r="G66" s="94" t="s">
        <v>45</v>
      </c>
      <c r="H66" s="551">
        <f>'3 各项打分'!H135</f>
        <v>1</v>
      </c>
      <c r="I66" s="553"/>
    </row>
    <row r="67" spans="2:9">
      <c r="B67" s="497"/>
      <c r="C67" s="94"/>
      <c r="D67" s="94"/>
      <c r="E67" s="94"/>
      <c r="F67" s="94"/>
      <c r="G67" s="94"/>
      <c r="H67" s="94"/>
      <c r="I67" s="553"/>
    </row>
    <row r="68" spans="2:9">
      <c r="B68" s="497"/>
      <c r="C68" s="94"/>
      <c r="D68" s="94"/>
      <c r="E68" s="451" t="s">
        <v>46</v>
      </c>
      <c r="F68" s="451"/>
      <c r="G68" s="566" t="s">
        <v>47</v>
      </c>
      <c r="H68" s="566"/>
      <c r="I68" s="581"/>
    </row>
    <row r="69" spans="2:9">
      <c r="B69" s="567" t="s">
        <v>48</v>
      </c>
      <c r="C69" s="568"/>
      <c r="D69" s="568"/>
      <c r="E69" s="501"/>
      <c r="F69" s="520"/>
      <c r="G69" s="569" t="s">
        <v>48</v>
      </c>
      <c r="H69" s="501"/>
      <c r="I69" s="555"/>
    </row>
    <row r="70" spans="2:9">
      <c r="B70" s="570" t="s">
        <v>49</v>
      </c>
      <c r="C70" s="451"/>
      <c r="D70" s="623">
        <f>H4</f>
        <v>43381</v>
      </c>
      <c r="E70" s="624"/>
      <c r="F70" s="571"/>
      <c r="G70" s="572" t="s">
        <v>49</v>
      </c>
      <c r="H70" s="625">
        <f>H4</f>
        <v>43381</v>
      </c>
      <c r="I70" s="626"/>
    </row>
    <row r="71" spans="2:9" ht="24.75" customHeight="1">
      <c r="B71" s="573" t="s">
        <v>50</v>
      </c>
      <c r="C71" s="574"/>
      <c r="D71" s="574"/>
      <c r="E71" s="575"/>
      <c r="F71" s="571"/>
      <c r="G71" s="94" t="s">
        <v>51</v>
      </c>
      <c r="H71" s="601" t="s">
        <v>861</v>
      </c>
      <c r="I71" s="602"/>
    </row>
    <row r="72" spans="2:9" ht="22.5" customHeight="1">
      <c r="B72" s="576"/>
      <c r="C72" s="577"/>
      <c r="D72" s="578"/>
      <c r="E72" s="579" t="str">
        <f>D15</f>
        <v>谷克敬</v>
      </c>
      <c r="F72" s="580"/>
      <c r="G72" s="173"/>
      <c r="H72" s="173"/>
      <c r="I72" s="582"/>
    </row>
  </sheetData>
  <mergeCells count="17">
    <mergeCell ref="B1:I1"/>
    <mergeCell ref="B4:C4"/>
    <mergeCell ref="B36:C36"/>
    <mergeCell ref="D70:E70"/>
    <mergeCell ref="H70:I70"/>
    <mergeCell ref="H22:I22"/>
    <mergeCell ref="H23:I23"/>
    <mergeCell ref="H28:I28"/>
    <mergeCell ref="H71:I71"/>
    <mergeCell ref="D4:E4"/>
    <mergeCell ref="D18:E18"/>
    <mergeCell ref="H18:I18"/>
    <mergeCell ref="D22:E22"/>
    <mergeCell ref="D23:E23"/>
    <mergeCell ref="D28:E28"/>
    <mergeCell ref="D29:E29"/>
    <mergeCell ref="H29:I29"/>
  </mergeCells>
  <phoneticPr fontId="40" type="noConversion"/>
  <dataValidations count="1">
    <dataValidation type="list" allowBlank="1" showInputMessage="1" showErrorMessage="1" sqref="D43">
      <formula1>"Truck,Tractor"</formula1>
    </dataValidation>
  </dataValidations>
  <pageMargins left="0.58888888888888902" right="0.45" top="0.42916666666666697" bottom="0.5" header="0.41875000000000001" footer="0.25902777777777802"/>
  <pageSetup paperSize="9" scale="73" orientation="portrait" r:id="rId1"/>
  <headerFooter alignWithMargins="0">
    <oddFooter>&amp;LRev 0&amp;CPATROM Hydrocarbures Liquides&amp;REvaluation Véhicule</oddFooter>
  </headerFooter>
  <colBreaks count="1" manualBreakCount="1">
    <brk id="9" max="65" man="1"/>
  </colBreaks>
  <drawing r:id="rId2"/>
  <legacyDrawing r:id="rId3"/>
</worksheet>
</file>

<file path=xl/worksheets/sheet2.xml><?xml version="1.0" encoding="utf-8"?>
<worksheet xmlns="http://schemas.openxmlformats.org/spreadsheetml/2006/main" xmlns:r="http://schemas.openxmlformats.org/officeDocument/2006/relationships">
  <sheetPr>
    <pageSetUpPr fitToPage="1"/>
  </sheetPr>
  <dimension ref="A1:F41"/>
  <sheetViews>
    <sheetView zoomScale="90" zoomScaleNormal="90" workbookViewId="0">
      <selection activeCell="I8" sqref="I8"/>
    </sheetView>
  </sheetViews>
  <sheetFormatPr defaultColWidth="11.42578125" defaultRowHeight="12.75"/>
  <cols>
    <col min="1" max="1" width="45.5703125" style="464" customWidth="1"/>
    <col min="2" max="2" width="8.42578125" style="465" customWidth="1"/>
    <col min="3" max="3" width="5" style="466" customWidth="1"/>
    <col min="4" max="5" width="15.7109375" style="17" customWidth="1"/>
    <col min="6" max="6" width="17.5703125" style="17" customWidth="1"/>
    <col min="7" max="16384" width="11.42578125" style="17"/>
  </cols>
  <sheetData>
    <row r="1" spans="1:6" ht="18">
      <c r="A1" s="629" t="s">
        <v>52</v>
      </c>
      <c r="B1" s="630"/>
      <c r="C1" s="630"/>
      <c r="D1" s="630"/>
      <c r="E1" s="630"/>
      <c r="F1" s="630"/>
    </row>
    <row r="3" spans="1:6">
      <c r="E3" s="17" t="s">
        <v>53</v>
      </c>
      <c r="F3" s="17" t="s">
        <v>54</v>
      </c>
    </row>
    <row r="4" spans="1:6" s="463" customFormat="1" ht="42.75" customHeight="1">
      <c r="A4" s="467" t="s">
        <v>55</v>
      </c>
      <c r="B4" s="468"/>
      <c r="C4" s="350"/>
      <c r="D4" s="467" t="s">
        <v>56</v>
      </c>
      <c r="E4" s="467" t="s">
        <v>57</v>
      </c>
      <c r="F4" s="467" t="s">
        <v>58</v>
      </c>
    </row>
    <row r="5" spans="1:6" ht="30" customHeight="1">
      <c r="A5" s="355" t="s">
        <v>59</v>
      </c>
      <c r="B5" s="469" t="s">
        <v>60</v>
      </c>
      <c r="C5" s="470" t="s">
        <v>61</v>
      </c>
      <c r="D5" s="319">
        <f>'1 概要'!D25:E25</f>
        <v>11160</v>
      </c>
      <c r="E5" s="471">
        <f>'1 概要'!D25:E25</f>
        <v>0</v>
      </c>
      <c r="F5" s="472">
        <f>'1 概要'!H25</f>
        <v>0</v>
      </c>
    </row>
    <row r="6" spans="1:6" ht="30" customHeight="1">
      <c r="A6" s="355" t="s">
        <v>62</v>
      </c>
      <c r="B6" s="469" t="s">
        <v>60</v>
      </c>
      <c r="C6" s="470" t="s">
        <v>63</v>
      </c>
      <c r="D6" s="319">
        <f>'1 概要'!D26:E26</f>
        <v>31000</v>
      </c>
      <c r="E6" s="473"/>
      <c r="F6" s="471">
        <f>'1 概要'!H26</f>
        <v>0</v>
      </c>
    </row>
    <row r="7" spans="1:6" ht="42.75" customHeight="1">
      <c r="A7" s="355" t="s">
        <v>64</v>
      </c>
      <c r="B7" s="469" t="s">
        <v>60</v>
      </c>
      <c r="C7" s="470" t="s">
        <v>65</v>
      </c>
      <c r="D7" s="474">
        <f>D6</f>
        <v>31000</v>
      </c>
      <c r="E7" s="474">
        <f>E5+F6</f>
        <v>0</v>
      </c>
      <c r="F7" s="473"/>
    </row>
    <row r="8" spans="1:6" ht="49.5" customHeight="1">
      <c r="A8" s="355" t="s">
        <v>66</v>
      </c>
      <c r="B8" s="469" t="s">
        <v>60</v>
      </c>
      <c r="C8" s="470" t="s">
        <v>67</v>
      </c>
      <c r="D8" s="474">
        <f>D6-D5-300</f>
        <v>19540</v>
      </c>
      <c r="E8" s="473"/>
      <c r="F8" s="474">
        <f>F6-F5-300</f>
        <v>-300</v>
      </c>
    </row>
    <row r="9" spans="1:6" ht="30" customHeight="1">
      <c r="A9" s="355" t="s">
        <v>68</v>
      </c>
      <c r="B9" s="469" t="s">
        <v>69</v>
      </c>
      <c r="C9" s="470" t="s">
        <v>70</v>
      </c>
      <c r="D9" s="475"/>
      <c r="E9" s="473"/>
      <c r="F9" s="475"/>
    </row>
    <row r="10" spans="1:6" ht="43.5" customHeight="1">
      <c r="A10" s="355" t="s">
        <v>71</v>
      </c>
      <c r="B10" s="469" t="s">
        <v>60</v>
      </c>
      <c r="C10" s="476" t="s">
        <v>72</v>
      </c>
      <c r="D10" s="477">
        <v>19430</v>
      </c>
      <c r="E10" s="478"/>
      <c r="F10" s="477"/>
    </row>
    <row r="11" spans="1:6" ht="39.75" customHeight="1">
      <c r="A11" s="355" t="s">
        <v>73</v>
      </c>
      <c r="B11" s="469" t="s">
        <v>74</v>
      </c>
      <c r="C11" s="439" t="s">
        <v>75</v>
      </c>
      <c r="D11" s="479">
        <f>D10/D8</f>
        <v>0.99437052200614129</v>
      </c>
      <c r="E11" s="473"/>
      <c r="F11" s="480">
        <f>F10/F8</f>
        <v>0</v>
      </c>
    </row>
    <row r="13" spans="1:6">
      <c r="A13" s="481" t="s">
        <v>76</v>
      </c>
    </row>
    <row r="14" spans="1:6">
      <c r="A14" s="482" t="s">
        <v>77</v>
      </c>
    </row>
    <row r="15" spans="1:6">
      <c r="A15" s="482" t="s">
        <v>78</v>
      </c>
    </row>
    <row r="16" spans="1:6" ht="25.5">
      <c r="A16" s="482" t="s">
        <v>79</v>
      </c>
    </row>
    <row r="17" spans="1:6">
      <c r="A17" s="483" t="s">
        <v>80</v>
      </c>
    </row>
    <row r="19" spans="1:6" ht="39.75" customHeight="1">
      <c r="A19" s="484" t="s">
        <v>81</v>
      </c>
      <c r="B19" s="469"/>
      <c r="C19" s="485"/>
      <c r="D19" s="467" t="s">
        <v>82</v>
      </c>
      <c r="E19" s="467" t="s">
        <v>83</v>
      </c>
      <c r="F19" s="467" t="s">
        <v>58</v>
      </c>
    </row>
    <row r="20" spans="1:6" ht="30" customHeight="1">
      <c r="A20" s="486" t="s">
        <v>84</v>
      </c>
      <c r="B20" s="469" t="s">
        <v>85</v>
      </c>
      <c r="C20" s="470" t="s">
        <v>86</v>
      </c>
      <c r="D20" s="319">
        <f>'1 概要'!E24</f>
        <v>255.94000000000003</v>
      </c>
      <c r="E20" s="487">
        <v>0</v>
      </c>
      <c r="F20" s="473"/>
    </row>
    <row r="21" spans="1:6" ht="44.25" customHeight="1">
      <c r="A21" s="486" t="s">
        <v>87</v>
      </c>
      <c r="B21" s="469" t="s">
        <v>60</v>
      </c>
      <c r="C21" s="470" t="s">
        <v>88</v>
      </c>
      <c r="D21" s="488">
        <f>D5+D10+300</f>
        <v>30890</v>
      </c>
      <c r="E21" s="488">
        <f>E5+E10+300</f>
        <v>300</v>
      </c>
      <c r="F21" s="473"/>
    </row>
    <row r="22" spans="1:6" ht="43.5" customHeight="1">
      <c r="A22" s="355" t="s">
        <v>89</v>
      </c>
      <c r="B22" s="469" t="s">
        <v>60</v>
      </c>
      <c r="C22" s="470" t="s">
        <v>90</v>
      </c>
      <c r="D22" s="473"/>
      <c r="E22" s="473"/>
      <c r="F22" s="488">
        <f>F5+F10</f>
        <v>0</v>
      </c>
    </row>
    <row r="23" spans="1:6" ht="57" customHeight="1">
      <c r="A23" s="355" t="s">
        <v>91</v>
      </c>
      <c r="B23" s="469" t="s">
        <v>60</v>
      </c>
      <c r="C23" s="470" t="s">
        <v>92</v>
      </c>
      <c r="D23" s="488">
        <f>D21+D22</f>
        <v>30890</v>
      </c>
      <c r="E23" s="488">
        <f>E21+F22</f>
        <v>300</v>
      </c>
      <c r="F23" s="473"/>
    </row>
    <row r="24" spans="1:6" ht="57" customHeight="1">
      <c r="A24" s="355" t="s">
        <v>93</v>
      </c>
      <c r="B24" s="469" t="s">
        <v>74</v>
      </c>
      <c r="C24" s="470" t="s">
        <v>94</v>
      </c>
      <c r="D24" s="489">
        <f>D23/D7</f>
        <v>0.99645161290322581</v>
      </c>
      <c r="E24" s="489" t="e">
        <f>E23/E7</f>
        <v>#DIV/0!</v>
      </c>
      <c r="F24" s="473"/>
    </row>
    <row r="25" spans="1:6" ht="36.75" customHeight="1">
      <c r="A25" s="355" t="s">
        <v>95</v>
      </c>
      <c r="B25" s="469" t="s">
        <v>96</v>
      </c>
      <c r="C25" s="470" t="s">
        <v>97</v>
      </c>
      <c r="D25" s="490">
        <f>D20/D21*1000</f>
        <v>8.285529297507285</v>
      </c>
      <c r="E25" s="473"/>
      <c r="F25" s="473"/>
    </row>
    <row r="26" spans="1:6" ht="50.25" customHeight="1">
      <c r="A26" s="355" t="s">
        <v>98</v>
      </c>
      <c r="B26" s="469" t="s">
        <v>96</v>
      </c>
      <c r="C26" s="470" t="s">
        <v>99</v>
      </c>
      <c r="D26" s="473"/>
      <c r="E26" s="490">
        <f>E20/E23*1000</f>
        <v>0</v>
      </c>
      <c r="F26" s="473"/>
    </row>
    <row r="28" spans="1:6" ht="22.5">
      <c r="A28" s="491" t="s">
        <v>100</v>
      </c>
      <c r="B28" s="492"/>
    </row>
    <row r="29" spans="1:6" ht="33.75">
      <c r="A29" s="491" t="s">
        <v>101</v>
      </c>
      <c r="B29" s="492"/>
    </row>
    <row r="30" spans="1:6" ht="22.5">
      <c r="A30" s="491" t="s">
        <v>102</v>
      </c>
      <c r="B30" s="492"/>
    </row>
    <row r="31" spans="1:6" ht="22.5">
      <c r="A31" s="493" t="s">
        <v>103</v>
      </c>
      <c r="B31" s="492"/>
    </row>
    <row r="32" spans="1:6" ht="22.5">
      <c r="A32" s="491" t="s">
        <v>104</v>
      </c>
      <c r="B32" s="492"/>
    </row>
    <row r="33" spans="1:6" ht="22.5">
      <c r="A33" s="491" t="s">
        <v>105</v>
      </c>
      <c r="B33" s="492"/>
    </row>
    <row r="35" spans="1:6" ht="25.5">
      <c r="A35" s="494" t="s">
        <v>106</v>
      </c>
    </row>
    <row r="36" spans="1:6">
      <c r="A36" s="631"/>
      <c r="B36" s="632"/>
      <c r="C36" s="632"/>
      <c r="D36" s="632"/>
      <c r="E36" s="632"/>
      <c r="F36" s="633"/>
    </row>
    <row r="37" spans="1:6" ht="6.75" customHeight="1">
      <c r="A37" s="634"/>
      <c r="B37" s="635"/>
      <c r="C37" s="635"/>
      <c r="D37" s="635"/>
      <c r="E37" s="635"/>
      <c r="F37" s="636"/>
    </row>
    <row r="38" spans="1:6" ht="11.25" customHeight="1">
      <c r="A38" s="634"/>
      <c r="B38" s="635"/>
      <c r="C38" s="635"/>
      <c r="D38" s="635"/>
      <c r="E38" s="635"/>
      <c r="F38" s="636"/>
    </row>
    <row r="39" spans="1:6" ht="3.75" customHeight="1">
      <c r="A39" s="634"/>
      <c r="B39" s="635"/>
      <c r="C39" s="635"/>
      <c r="D39" s="635"/>
      <c r="E39" s="635"/>
      <c r="F39" s="636"/>
    </row>
    <row r="40" spans="1:6">
      <c r="A40" s="634"/>
      <c r="B40" s="635"/>
      <c r="C40" s="635"/>
      <c r="D40" s="635"/>
      <c r="E40" s="635"/>
      <c r="F40" s="636"/>
    </row>
    <row r="41" spans="1:6">
      <c r="A41" s="637"/>
      <c r="B41" s="638"/>
      <c r="C41" s="638"/>
      <c r="D41" s="638"/>
      <c r="E41" s="638"/>
      <c r="F41" s="639"/>
    </row>
  </sheetData>
  <mergeCells count="2">
    <mergeCell ref="A1:F1"/>
    <mergeCell ref="A36:F41"/>
  </mergeCells>
  <phoneticPr fontId="40" type="noConversion"/>
  <pageMargins left="0.59027777777777801" right="0.39305555555555599" top="0.98402777777777795" bottom="0.59027777777777801" header="0.51180555555555596" footer="0.51180555555555596"/>
  <pageSetup paperSize="9" scale="57" orientation="portrait"/>
  <headerFooter alignWithMargins="0"/>
  <legacyDrawing r:id="rId1"/>
</worksheet>
</file>

<file path=xl/worksheets/sheet3.xml><?xml version="1.0" encoding="utf-8"?>
<worksheet xmlns="http://schemas.openxmlformats.org/spreadsheetml/2006/main" xmlns:r="http://schemas.openxmlformats.org/officeDocument/2006/relationships">
  <dimension ref="A1:J259"/>
  <sheetViews>
    <sheetView showGridLines="0" view="pageBreakPreview" zoomScaleSheetLayoutView="100" workbookViewId="0">
      <selection activeCell="I43" sqref="I43"/>
    </sheetView>
  </sheetViews>
  <sheetFormatPr defaultColWidth="11.42578125" defaultRowHeight="12.75"/>
  <cols>
    <col min="1" max="1" width="50.42578125" customWidth="1"/>
    <col min="2" max="5" width="3.7109375" customWidth="1"/>
    <col min="6" max="6" width="5.42578125" customWidth="1"/>
    <col min="7" max="7" width="6.7109375" customWidth="1"/>
    <col min="8" max="8" width="20.85546875" customWidth="1"/>
    <col min="9" max="9" width="14" customWidth="1"/>
    <col min="10" max="10" width="14.85546875" customWidth="1"/>
  </cols>
  <sheetData>
    <row r="1" spans="1:10" ht="38.25" customHeight="1">
      <c r="A1" s="648" t="s">
        <v>107</v>
      </c>
      <c r="B1" s="648"/>
      <c r="C1" s="648"/>
      <c r="D1" s="648"/>
      <c r="E1" s="648"/>
      <c r="F1" s="648"/>
      <c r="G1" s="648"/>
      <c r="H1" s="648"/>
      <c r="I1" s="648"/>
      <c r="J1" s="648"/>
    </row>
    <row r="2" spans="1:10" ht="5.25" customHeight="1"/>
    <row r="3" spans="1:10" ht="25.5" customHeight="1">
      <c r="A3" s="413" t="s">
        <v>108</v>
      </c>
      <c r="B3" s="649" t="s">
        <v>109</v>
      </c>
      <c r="C3" s="649"/>
      <c r="D3" s="649"/>
      <c r="E3" s="649"/>
      <c r="F3" s="649"/>
      <c r="G3" s="649"/>
      <c r="H3" s="649"/>
      <c r="I3" s="649"/>
      <c r="J3" s="649"/>
    </row>
    <row r="4" spans="1:10" ht="27.75" customHeight="1">
      <c r="A4" s="334" t="s">
        <v>110</v>
      </c>
      <c r="B4" s="650" t="s">
        <v>111</v>
      </c>
      <c r="C4" s="650"/>
      <c r="D4" s="650"/>
      <c r="E4" s="650"/>
      <c r="F4" s="650"/>
      <c r="G4" s="650"/>
      <c r="H4" s="650"/>
      <c r="I4" s="650"/>
      <c r="J4" s="650"/>
    </row>
    <row r="5" spans="1:10" ht="27.75" customHeight="1">
      <c r="A5" s="414" t="s">
        <v>112</v>
      </c>
      <c r="B5" s="650" t="s">
        <v>113</v>
      </c>
      <c r="C5" s="650"/>
      <c r="D5" s="650"/>
      <c r="E5" s="650"/>
      <c r="F5" s="650"/>
      <c r="G5" s="650"/>
      <c r="H5" s="650"/>
      <c r="I5" s="650"/>
      <c r="J5" s="650"/>
    </row>
    <row r="7" spans="1:10" ht="15" customHeight="1">
      <c r="A7" s="415" t="s">
        <v>114</v>
      </c>
      <c r="B7" s="415"/>
      <c r="C7" s="415"/>
      <c r="D7" s="415"/>
      <c r="E7" s="415"/>
      <c r="F7" s="415"/>
      <c r="G7" s="415"/>
      <c r="H7" s="416" t="s">
        <v>115</v>
      </c>
      <c r="I7" s="435">
        <f>'1 概要'!H4</f>
        <v>43381</v>
      </c>
      <c r="J7" s="435"/>
    </row>
    <row r="8" spans="1:10" ht="6" customHeight="1"/>
    <row r="9" spans="1:10" s="17" customFormat="1" ht="25.5">
      <c r="A9" s="417" t="s">
        <v>116</v>
      </c>
      <c r="B9" s="414">
        <v>3</v>
      </c>
      <c r="C9" s="414">
        <v>2</v>
      </c>
      <c r="D9" s="414">
        <v>1</v>
      </c>
      <c r="E9" s="414">
        <v>0</v>
      </c>
      <c r="F9" s="414" t="s">
        <v>117</v>
      </c>
      <c r="G9" s="414" t="s">
        <v>118</v>
      </c>
      <c r="H9" s="414" t="s">
        <v>119</v>
      </c>
      <c r="I9" s="414" t="s">
        <v>120</v>
      </c>
      <c r="J9" s="436" t="s">
        <v>121</v>
      </c>
    </row>
    <row r="10" spans="1:10" s="94" customFormat="1" ht="6" customHeight="1">
      <c r="B10" s="418"/>
      <c r="C10" s="418"/>
      <c r="D10" s="418"/>
      <c r="E10" s="418"/>
      <c r="F10" s="418"/>
      <c r="G10" s="418"/>
      <c r="H10" s="418"/>
      <c r="I10" s="418"/>
      <c r="J10" s="418"/>
    </row>
    <row r="11" spans="1:10">
      <c r="A11" s="340" t="s">
        <v>122</v>
      </c>
      <c r="B11" s="587">
        <v>3</v>
      </c>
      <c r="C11" s="3"/>
      <c r="D11" s="3"/>
      <c r="E11" s="413"/>
      <c r="F11" s="419">
        <v>25</v>
      </c>
      <c r="G11" s="420">
        <f>(B11+C11+D11+E11)/3*F11</f>
        <v>25</v>
      </c>
      <c r="H11" s="421"/>
      <c r="I11" s="3"/>
      <c r="J11" s="3"/>
    </row>
    <row r="12" spans="1:10">
      <c r="A12" s="422" t="s">
        <v>123</v>
      </c>
      <c r="B12" s="3">
        <v>3</v>
      </c>
      <c r="C12" s="3"/>
      <c r="D12" s="3"/>
      <c r="E12" s="413"/>
      <c r="F12" s="419">
        <v>15</v>
      </c>
      <c r="G12" s="420">
        <f t="shared" ref="G12:G69" si="0">(B12+C12+D12+E12)/3*F12</f>
        <v>15</v>
      </c>
      <c r="H12" s="423"/>
      <c r="I12" s="3"/>
      <c r="J12" s="3"/>
    </row>
    <row r="13" spans="1:10" ht="35.450000000000003" customHeight="1">
      <c r="A13" s="424" t="s">
        <v>124</v>
      </c>
      <c r="B13" s="3">
        <v>3</v>
      </c>
      <c r="C13" s="3"/>
      <c r="D13" s="3"/>
      <c r="E13" s="413"/>
      <c r="F13" s="419">
        <v>15</v>
      </c>
      <c r="G13" s="420">
        <f t="shared" si="0"/>
        <v>15</v>
      </c>
      <c r="H13" s="3"/>
      <c r="I13" s="3"/>
      <c r="J13" s="3"/>
    </row>
    <row r="14" spans="1:10" ht="15" customHeight="1">
      <c r="A14" s="424" t="s">
        <v>125</v>
      </c>
      <c r="B14" s="425">
        <v>3</v>
      </c>
      <c r="C14" s="426"/>
      <c r="D14" s="426"/>
      <c r="E14" s="413"/>
      <c r="F14" s="419">
        <v>10</v>
      </c>
      <c r="G14" s="420">
        <f t="shared" si="0"/>
        <v>10</v>
      </c>
      <c r="H14" s="419"/>
      <c r="I14" s="3"/>
      <c r="J14" s="3"/>
    </row>
    <row r="15" spans="1:10">
      <c r="A15" s="427" t="s">
        <v>126</v>
      </c>
      <c r="B15" s="591">
        <v>3</v>
      </c>
      <c r="C15" s="426"/>
      <c r="D15" s="426"/>
      <c r="E15" s="419"/>
      <c r="F15" s="419">
        <v>2</v>
      </c>
      <c r="G15" s="420">
        <f t="shared" si="0"/>
        <v>2</v>
      </c>
      <c r="H15" s="419"/>
      <c r="I15" s="3"/>
      <c r="J15" s="3"/>
    </row>
    <row r="16" spans="1:10">
      <c r="A16" s="428" t="s">
        <v>127</v>
      </c>
      <c r="B16" s="591">
        <v>3</v>
      </c>
      <c r="C16" s="426"/>
      <c r="D16" s="426"/>
      <c r="E16" s="419"/>
      <c r="F16" s="419">
        <v>6</v>
      </c>
      <c r="G16" s="420">
        <f t="shared" si="0"/>
        <v>6</v>
      </c>
      <c r="H16" s="419"/>
      <c r="I16" s="3"/>
      <c r="J16" s="3"/>
    </row>
    <row r="17" spans="1:10">
      <c r="A17" s="428" t="s">
        <v>128</v>
      </c>
      <c r="B17" s="591"/>
      <c r="C17" s="426"/>
      <c r="E17" s="419"/>
      <c r="F17" s="419">
        <v>6</v>
      </c>
      <c r="G17" s="420">
        <f t="shared" si="0"/>
        <v>0</v>
      </c>
      <c r="H17" s="429"/>
      <c r="I17" s="3"/>
      <c r="J17" s="3"/>
    </row>
    <row r="18" spans="1:10">
      <c r="A18" s="353" t="s">
        <v>129</v>
      </c>
      <c r="B18" s="591">
        <v>3</v>
      </c>
      <c r="C18" s="426"/>
      <c r="D18" s="426"/>
      <c r="E18" s="419"/>
      <c r="F18" s="419">
        <v>2</v>
      </c>
      <c r="G18" s="420">
        <f t="shared" si="0"/>
        <v>2</v>
      </c>
      <c r="H18" s="419"/>
      <c r="I18" s="3"/>
      <c r="J18" s="3"/>
    </row>
    <row r="19" spans="1:10">
      <c r="A19" s="353" t="s">
        <v>130</v>
      </c>
      <c r="B19" s="591">
        <v>3</v>
      </c>
      <c r="C19" s="426"/>
      <c r="D19" s="426"/>
      <c r="E19" s="419"/>
      <c r="F19" s="419">
        <v>2</v>
      </c>
      <c r="G19" s="420">
        <f t="shared" si="0"/>
        <v>2</v>
      </c>
      <c r="H19" s="419"/>
      <c r="I19" s="3"/>
      <c r="J19" s="3"/>
    </row>
    <row r="20" spans="1:10">
      <c r="A20" s="353" t="s">
        <v>131</v>
      </c>
      <c r="B20" s="591">
        <v>3</v>
      </c>
      <c r="C20" s="3"/>
      <c r="D20" s="3"/>
      <c r="E20" s="419"/>
      <c r="F20" s="419">
        <v>4</v>
      </c>
      <c r="G20" s="420">
        <f t="shared" si="0"/>
        <v>4</v>
      </c>
      <c r="H20" s="419"/>
      <c r="I20" s="3"/>
      <c r="J20" s="3"/>
    </row>
    <row r="21" spans="1:10">
      <c r="A21" s="353" t="s">
        <v>132</v>
      </c>
      <c r="B21" s="591">
        <v>3</v>
      </c>
      <c r="C21" s="426"/>
      <c r="D21" s="426"/>
      <c r="E21" s="419"/>
      <c r="F21" s="419">
        <v>2</v>
      </c>
      <c r="G21" s="420">
        <f t="shared" si="0"/>
        <v>2</v>
      </c>
      <c r="H21" s="419"/>
      <c r="I21" s="3"/>
      <c r="J21" s="3"/>
    </row>
    <row r="22" spans="1:10">
      <c r="A22" s="428" t="s">
        <v>133</v>
      </c>
      <c r="B22" s="591">
        <v>3</v>
      </c>
      <c r="C22" s="426"/>
      <c r="D22" s="426"/>
      <c r="E22" s="419"/>
      <c r="F22" s="419">
        <v>5</v>
      </c>
      <c r="G22" s="420">
        <f t="shared" si="0"/>
        <v>5</v>
      </c>
      <c r="H22" s="419"/>
      <c r="I22" s="3"/>
      <c r="J22" s="3"/>
    </row>
    <row r="23" spans="1:10">
      <c r="A23" s="340" t="s">
        <v>134</v>
      </c>
      <c r="B23" s="591">
        <v>3</v>
      </c>
      <c r="C23" s="426"/>
      <c r="D23" s="426"/>
      <c r="E23" s="413"/>
      <c r="F23" s="419">
        <v>2</v>
      </c>
      <c r="G23" s="420">
        <f t="shared" si="0"/>
        <v>2</v>
      </c>
      <c r="H23" s="419"/>
      <c r="I23" s="3"/>
      <c r="J23" s="3"/>
    </row>
    <row r="24" spans="1:10">
      <c r="A24" s="340" t="s">
        <v>135</v>
      </c>
      <c r="B24" s="591">
        <v>3</v>
      </c>
      <c r="C24" s="426"/>
      <c r="D24" s="426"/>
      <c r="E24" s="413"/>
      <c r="F24" s="419">
        <v>2</v>
      </c>
      <c r="G24" s="420">
        <f t="shared" si="0"/>
        <v>2</v>
      </c>
      <c r="H24" s="419"/>
      <c r="I24" s="3"/>
      <c r="J24" s="3"/>
    </row>
    <row r="25" spans="1:10">
      <c r="A25" s="353" t="s">
        <v>136</v>
      </c>
      <c r="B25" s="591">
        <v>3</v>
      </c>
      <c r="C25" s="426"/>
      <c r="D25" s="426"/>
      <c r="E25" s="419"/>
      <c r="F25" s="419">
        <v>10</v>
      </c>
      <c r="G25" s="420">
        <f t="shared" si="0"/>
        <v>10</v>
      </c>
      <c r="H25" s="419"/>
      <c r="I25" s="3"/>
      <c r="J25" s="3"/>
    </row>
    <row r="26" spans="1:10">
      <c r="A26" s="340" t="s">
        <v>137</v>
      </c>
      <c r="B26" s="591">
        <v>3</v>
      </c>
      <c r="C26" s="426"/>
      <c r="D26" s="426"/>
      <c r="E26" s="413"/>
      <c r="F26" s="419">
        <v>20</v>
      </c>
      <c r="G26" s="420">
        <f t="shared" si="0"/>
        <v>20</v>
      </c>
      <c r="H26" s="419"/>
      <c r="I26" s="3"/>
      <c r="J26" s="3"/>
    </row>
    <row r="27" spans="1:10">
      <c r="A27" s="340" t="s">
        <v>138</v>
      </c>
      <c r="B27" s="591">
        <v>3</v>
      </c>
      <c r="C27" s="426"/>
      <c r="D27" s="426"/>
      <c r="E27" s="413"/>
      <c r="F27" s="419">
        <v>5</v>
      </c>
      <c r="G27" s="420">
        <f t="shared" si="0"/>
        <v>5</v>
      </c>
      <c r="H27" s="419"/>
      <c r="I27" s="3"/>
      <c r="J27" s="3"/>
    </row>
    <row r="28" spans="1:10">
      <c r="A28" s="340" t="s">
        <v>139</v>
      </c>
      <c r="B28" s="591">
        <v>3</v>
      </c>
      <c r="C28" s="426"/>
      <c r="D28" s="426"/>
      <c r="E28" s="413"/>
      <c r="F28" s="419">
        <v>5</v>
      </c>
      <c r="G28" s="420">
        <f t="shared" si="0"/>
        <v>5</v>
      </c>
      <c r="H28" s="419"/>
      <c r="I28" s="3"/>
      <c r="J28" s="3"/>
    </row>
    <row r="29" spans="1:10">
      <c r="A29" s="340" t="s">
        <v>140</v>
      </c>
      <c r="B29" s="591">
        <v>3</v>
      </c>
      <c r="C29" s="426"/>
      <c r="D29" s="426"/>
      <c r="E29" s="413"/>
      <c r="F29" s="419">
        <v>3</v>
      </c>
      <c r="G29" s="420">
        <f t="shared" si="0"/>
        <v>3</v>
      </c>
      <c r="H29" s="419"/>
      <c r="I29" s="3"/>
      <c r="J29" s="3"/>
    </row>
    <row r="30" spans="1:10">
      <c r="A30" s="353" t="s">
        <v>141</v>
      </c>
      <c r="B30" s="591">
        <v>3</v>
      </c>
      <c r="C30" s="426"/>
      <c r="D30" s="3"/>
      <c r="E30" s="419"/>
      <c r="F30" s="419">
        <v>4</v>
      </c>
      <c r="G30" s="420">
        <f t="shared" si="0"/>
        <v>4</v>
      </c>
      <c r="H30" s="419"/>
      <c r="I30" s="3"/>
      <c r="J30" s="3"/>
    </row>
    <row r="31" spans="1:10">
      <c r="A31" s="353" t="s">
        <v>142</v>
      </c>
      <c r="B31" s="591">
        <v>3</v>
      </c>
      <c r="C31" s="426"/>
      <c r="D31" s="3"/>
      <c r="E31" s="419"/>
      <c r="F31" s="419">
        <v>2</v>
      </c>
      <c r="G31" s="420">
        <f t="shared" si="0"/>
        <v>2</v>
      </c>
      <c r="H31" s="419"/>
      <c r="I31" s="3"/>
      <c r="J31" s="3"/>
    </row>
    <row r="32" spans="1:10">
      <c r="A32" s="340" t="s">
        <v>143</v>
      </c>
      <c r="B32" s="591">
        <v>3</v>
      </c>
      <c r="C32" s="426"/>
      <c r="D32" s="3"/>
      <c r="E32" s="413"/>
      <c r="F32" s="419">
        <v>4</v>
      </c>
      <c r="G32" s="420">
        <f t="shared" si="0"/>
        <v>4</v>
      </c>
      <c r="H32" s="419"/>
      <c r="I32" s="3"/>
      <c r="J32" s="3"/>
    </row>
    <row r="33" spans="1:10">
      <c r="A33" s="428" t="s">
        <v>144</v>
      </c>
      <c r="B33" s="591">
        <v>3</v>
      </c>
      <c r="C33" s="426"/>
      <c r="D33" s="3"/>
      <c r="E33" s="419"/>
      <c r="F33" s="419">
        <v>2</v>
      </c>
      <c r="G33" s="420">
        <f t="shared" si="0"/>
        <v>2</v>
      </c>
      <c r="H33" s="419"/>
      <c r="I33" s="3"/>
      <c r="J33" s="3"/>
    </row>
    <row r="34" spans="1:10">
      <c r="A34" s="428" t="s">
        <v>145</v>
      </c>
      <c r="B34" s="591">
        <v>3</v>
      </c>
      <c r="C34" s="426"/>
      <c r="D34" s="3"/>
      <c r="E34" s="419"/>
      <c r="F34" s="419">
        <v>2</v>
      </c>
      <c r="G34" s="420">
        <f t="shared" si="0"/>
        <v>2</v>
      </c>
      <c r="H34" s="419"/>
      <c r="I34" s="3"/>
      <c r="J34" s="3"/>
    </row>
    <row r="35" spans="1:10">
      <c r="A35" s="428" t="s">
        <v>146</v>
      </c>
      <c r="B35" s="591">
        <v>3</v>
      </c>
      <c r="C35" s="426"/>
      <c r="D35" s="3"/>
      <c r="E35" s="419"/>
      <c r="F35" s="419">
        <v>2</v>
      </c>
      <c r="G35" s="420">
        <f t="shared" si="0"/>
        <v>2</v>
      </c>
      <c r="H35" s="419"/>
      <c r="I35" s="3"/>
      <c r="J35" s="3"/>
    </row>
    <row r="36" spans="1:10">
      <c r="A36" s="428" t="s">
        <v>147</v>
      </c>
      <c r="B36" s="591">
        <v>3</v>
      </c>
      <c r="C36" s="426"/>
      <c r="D36" s="3"/>
      <c r="E36" s="419"/>
      <c r="F36" s="419">
        <v>5</v>
      </c>
      <c r="G36" s="420">
        <f t="shared" si="0"/>
        <v>5</v>
      </c>
      <c r="H36" s="419"/>
      <c r="I36" s="3"/>
      <c r="J36" s="3"/>
    </row>
    <row r="37" spans="1:10">
      <c r="A37" s="428" t="s">
        <v>148</v>
      </c>
      <c r="B37" s="591">
        <v>3</v>
      </c>
      <c r="C37" s="426"/>
      <c r="D37" s="426"/>
      <c r="E37" s="419"/>
      <c r="F37" s="419">
        <v>5</v>
      </c>
      <c r="G37" s="420">
        <f t="shared" si="0"/>
        <v>5</v>
      </c>
      <c r="H37" s="419"/>
      <c r="I37" s="3"/>
      <c r="J37" s="3"/>
    </row>
    <row r="38" spans="1:10">
      <c r="A38" s="428" t="s">
        <v>149</v>
      </c>
      <c r="B38" s="591">
        <v>2</v>
      </c>
      <c r="C38" s="3"/>
      <c r="D38" s="426"/>
      <c r="E38" s="419"/>
      <c r="F38" s="419">
        <v>10</v>
      </c>
      <c r="G38" s="420">
        <f t="shared" si="0"/>
        <v>6.6666666666666661</v>
      </c>
      <c r="H38" s="419"/>
      <c r="I38" s="3"/>
      <c r="J38" s="3"/>
    </row>
    <row r="39" spans="1:10">
      <c r="A39" s="430" t="s">
        <v>150</v>
      </c>
      <c r="B39" s="591">
        <v>2</v>
      </c>
      <c r="C39" s="3"/>
      <c r="D39" s="426"/>
      <c r="E39" s="413"/>
      <c r="F39" s="419">
        <v>10</v>
      </c>
      <c r="G39" s="420">
        <f t="shared" si="0"/>
        <v>6.6666666666666661</v>
      </c>
      <c r="H39" s="419"/>
      <c r="I39" s="3"/>
      <c r="J39" s="3"/>
    </row>
    <row r="40" spans="1:10">
      <c r="A40" s="431" t="s">
        <v>151</v>
      </c>
      <c r="B40" s="591">
        <v>2</v>
      </c>
      <c r="C40" s="3"/>
      <c r="D40" s="426"/>
      <c r="E40" s="419"/>
      <c r="F40" s="419">
        <v>5</v>
      </c>
      <c r="G40" s="420">
        <f t="shared" si="0"/>
        <v>3.333333333333333</v>
      </c>
      <c r="H40" s="432"/>
      <c r="I40" s="3"/>
      <c r="J40" s="3"/>
    </row>
    <row r="41" spans="1:10">
      <c r="A41" s="353" t="s">
        <v>152</v>
      </c>
      <c r="B41" s="591">
        <v>2</v>
      </c>
      <c r="C41" s="3"/>
      <c r="D41" s="426"/>
      <c r="E41" s="419"/>
      <c r="F41" s="419">
        <v>5</v>
      </c>
      <c r="G41" s="420">
        <f t="shared" si="0"/>
        <v>3.333333333333333</v>
      </c>
      <c r="H41" s="419"/>
      <c r="I41" s="3"/>
      <c r="J41" s="3"/>
    </row>
    <row r="42" spans="1:10">
      <c r="A42" s="353" t="s">
        <v>153</v>
      </c>
      <c r="B42" s="591">
        <v>3</v>
      </c>
      <c r="C42" s="426"/>
      <c r="D42" s="426"/>
      <c r="E42" s="419"/>
      <c r="F42" s="419">
        <v>4</v>
      </c>
      <c r="G42" s="420">
        <f t="shared" si="0"/>
        <v>4</v>
      </c>
      <c r="H42" s="419"/>
      <c r="I42" s="3"/>
      <c r="J42" s="3"/>
    </row>
    <row r="43" spans="1:10">
      <c r="A43" s="353" t="s">
        <v>154</v>
      </c>
      <c r="B43" s="591">
        <v>3</v>
      </c>
      <c r="C43" s="426"/>
      <c r="D43" s="426"/>
      <c r="E43" s="419"/>
      <c r="F43" s="419">
        <v>4</v>
      </c>
      <c r="G43" s="420">
        <f t="shared" si="0"/>
        <v>4</v>
      </c>
      <c r="H43" s="419"/>
      <c r="I43" s="3"/>
      <c r="J43" s="3"/>
    </row>
    <row r="44" spans="1:10" ht="12" customHeight="1">
      <c r="A44" s="428" t="s">
        <v>155</v>
      </c>
      <c r="B44" s="591">
        <v>2</v>
      </c>
      <c r="C44" s="2"/>
      <c r="D44" s="426"/>
      <c r="E44" s="419"/>
      <c r="F44" s="419">
        <v>10</v>
      </c>
      <c r="G44" s="420">
        <f t="shared" si="0"/>
        <v>6.6666666666666661</v>
      </c>
      <c r="H44" s="419"/>
      <c r="I44" s="3"/>
      <c r="J44" s="3"/>
    </row>
    <row r="45" spans="1:10" ht="12" customHeight="1">
      <c r="A45" s="340" t="s">
        <v>156</v>
      </c>
      <c r="B45" s="591">
        <v>2</v>
      </c>
      <c r="C45" s="2"/>
      <c r="D45" s="426"/>
      <c r="E45" s="413"/>
      <c r="F45" s="419">
        <v>10</v>
      </c>
      <c r="G45" s="420">
        <f t="shared" si="0"/>
        <v>6.6666666666666661</v>
      </c>
      <c r="H45" s="419"/>
      <c r="I45" s="3"/>
      <c r="J45" s="3"/>
    </row>
    <row r="46" spans="1:10">
      <c r="A46" s="353" t="s">
        <v>157</v>
      </c>
      <c r="B46" s="591">
        <v>2</v>
      </c>
      <c r="C46" s="3"/>
      <c r="D46" s="426"/>
      <c r="E46" s="419"/>
      <c r="F46" s="419">
        <v>5</v>
      </c>
      <c r="G46" s="420">
        <f t="shared" si="0"/>
        <v>3.333333333333333</v>
      </c>
      <c r="H46" s="419"/>
      <c r="I46" s="3"/>
      <c r="J46" s="3"/>
    </row>
    <row r="47" spans="1:10">
      <c r="A47" s="340" t="s">
        <v>158</v>
      </c>
      <c r="B47" s="591">
        <v>2</v>
      </c>
      <c r="C47" s="3"/>
      <c r="D47" s="3"/>
      <c r="E47" s="413"/>
      <c r="F47" s="419">
        <v>20</v>
      </c>
      <c r="G47" s="420">
        <f t="shared" si="0"/>
        <v>13.333333333333332</v>
      </c>
      <c r="H47" s="433"/>
      <c r="I47" s="3"/>
      <c r="J47" s="3"/>
    </row>
    <row r="48" spans="1:10">
      <c r="A48" s="340" t="s">
        <v>159</v>
      </c>
      <c r="B48" s="591">
        <v>2</v>
      </c>
      <c r="C48" s="3"/>
      <c r="D48" s="426"/>
      <c r="E48" s="413"/>
      <c r="F48" s="419">
        <v>10</v>
      </c>
      <c r="G48" s="420">
        <f t="shared" si="0"/>
        <v>6.6666666666666661</v>
      </c>
      <c r="H48" s="419"/>
      <c r="I48" s="3"/>
      <c r="J48" s="3"/>
    </row>
    <row r="49" spans="1:10">
      <c r="A49" s="353" t="s">
        <v>160</v>
      </c>
      <c r="B49" s="591">
        <v>2</v>
      </c>
      <c r="C49" s="3"/>
      <c r="D49" s="426"/>
      <c r="E49" s="419"/>
      <c r="F49" s="419">
        <v>3</v>
      </c>
      <c r="G49" s="420">
        <f t="shared" si="0"/>
        <v>2</v>
      </c>
      <c r="H49" s="419"/>
      <c r="I49" s="3"/>
      <c r="J49" s="3"/>
    </row>
    <row r="50" spans="1:10">
      <c r="A50" s="340" t="s">
        <v>161</v>
      </c>
      <c r="B50" s="591">
        <v>2</v>
      </c>
      <c r="C50" s="3"/>
      <c r="D50" s="426"/>
      <c r="E50" s="413"/>
      <c r="F50" s="419">
        <v>3</v>
      </c>
      <c r="G50" s="420">
        <f t="shared" si="0"/>
        <v>2</v>
      </c>
      <c r="H50" s="434"/>
      <c r="I50" s="3"/>
      <c r="J50" s="3"/>
    </row>
    <row r="51" spans="1:10">
      <c r="A51" s="340" t="s">
        <v>162</v>
      </c>
      <c r="B51" s="591">
        <v>2</v>
      </c>
      <c r="C51" s="3"/>
      <c r="D51" s="426"/>
      <c r="E51" s="413"/>
      <c r="F51" s="419">
        <v>3</v>
      </c>
      <c r="G51" s="420">
        <f t="shared" si="0"/>
        <v>2</v>
      </c>
      <c r="H51" s="434"/>
      <c r="I51" s="3"/>
      <c r="J51" s="3"/>
    </row>
    <row r="52" spans="1:10">
      <c r="A52" s="340" t="s">
        <v>163</v>
      </c>
      <c r="B52" s="591">
        <v>3</v>
      </c>
      <c r="C52" s="426"/>
      <c r="D52" s="426"/>
      <c r="E52" s="413"/>
      <c r="F52" s="419">
        <v>3</v>
      </c>
      <c r="G52" s="420">
        <f t="shared" si="0"/>
        <v>3</v>
      </c>
      <c r="H52" s="419"/>
      <c r="I52" s="3"/>
      <c r="J52" s="3"/>
    </row>
    <row r="53" spans="1:10">
      <c r="A53" s="340" t="s">
        <v>164</v>
      </c>
      <c r="B53" s="591">
        <v>3</v>
      </c>
      <c r="C53" s="426"/>
      <c r="D53" s="426"/>
      <c r="E53" s="413"/>
      <c r="F53" s="419">
        <v>2</v>
      </c>
      <c r="G53" s="420">
        <f t="shared" si="0"/>
        <v>2</v>
      </c>
      <c r="H53" s="419"/>
      <c r="I53" s="3"/>
      <c r="J53" s="3"/>
    </row>
    <row r="54" spans="1:10">
      <c r="A54" s="340" t="s">
        <v>165</v>
      </c>
      <c r="B54" s="591">
        <v>3</v>
      </c>
      <c r="C54" s="426"/>
      <c r="D54" s="426"/>
      <c r="E54" s="413"/>
      <c r="F54" s="419">
        <v>3</v>
      </c>
      <c r="G54" s="420">
        <f t="shared" si="0"/>
        <v>3</v>
      </c>
      <c r="H54" s="419"/>
      <c r="I54" s="3"/>
      <c r="J54" s="3"/>
    </row>
    <row r="55" spans="1:10">
      <c r="A55" s="340" t="s">
        <v>166</v>
      </c>
      <c r="B55" s="591">
        <v>3</v>
      </c>
      <c r="C55" s="426"/>
      <c r="D55" s="426"/>
      <c r="E55" s="413"/>
      <c r="F55" s="419">
        <v>3</v>
      </c>
      <c r="G55" s="420">
        <f t="shared" si="0"/>
        <v>3</v>
      </c>
      <c r="H55" s="419"/>
      <c r="I55" s="3"/>
      <c r="J55" s="3"/>
    </row>
    <row r="56" spans="1:10">
      <c r="A56" s="428" t="s">
        <v>167</v>
      </c>
      <c r="B56" s="591">
        <v>3</v>
      </c>
      <c r="C56" s="426"/>
      <c r="D56" s="426"/>
      <c r="E56" s="419"/>
      <c r="F56" s="419">
        <v>4</v>
      </c>
      <c r="G56" s="420">
        <f t="shared" si="0"/>
        <v>4</v>
      </c>
      <c r="H56" s="419"/>
      <c r="I56" s="3"/>
      <c r="J56" s="3"/>
    </row>
    <row r="57" spans="1:10">
      <c r="A57" s="428" t="s">
        <v>168</v>
      </c>
      <c r="B57" s="591">
        <v>3</v>
      </c>
      <c r="C57" s="426"/>
      <c r="D57" s="426"/>
      <c r="E57" s="419"/>
      <c r="F57" s="419">
        <v>2</v>
      </c>
      <c r="G57" s="420">
        <f t="shared" si="0"/>
        <v>2</v>
      </c>
      <c r="H57" s="434"/>
      <c r="I57" s="3"/>
      <c r="J57" s="3"/>
    </row>
    <row r="58" spans="1:10">
      <c r="A58" s="340" t="s">
        <v>169</v>
      </c>
      <c r="B58" s="591"/>
      <c r="C58" s="426"/>
      <c r="D58" s="426"/>
      <c r="E58" s="413"/>
      <c r="F58" s="419">
        <v>5</v>
      </c>
      <c r="G58" s="420">
        <f t="shared" si="0"/>
        <v>0</v>
      </c>
      <c r="H58" s="434"/>
      <c r="I58" s="3"/>
      <c r="J58" s="3"/>
    </row>
    <row r="59" spans="1:10">
      <c r="A59" s="353" t="s">
        <v>170</v>
      </c>
      <c r="B59" s="591">
        <v>3</v>
      </c>
      <c r="C59" s="426"/>
      <c r="D59" s="419"/>
      <c r="E59" s="419"/>
      <c r="F59" s="3">
        <v>10</v>
      </c>
      <c r="G59" s="420">
        <f t="shared" si="0"/>
        <v>10</v>
      </c>
      <c r="H59" s="419"/>
      <c r="I59" s="3"/>
      <c r="J59" s="3"/>
    </row>
    <row r="60" spans="1:10">
      <c r="A60" s="353" t="s">
        <v>171</v>
      </c>
      <c r="B60" s="591">
        <v>3</v>
      </c>
      <c r="C60" s="426"/>
      <c r="D60" s="3"/>
      <c r="E60" s="419"/>
      <c r="F60" s="3">
        <v>2</v>
      </c>
      <c r="G60" s="420">
        <f t="shared" si="0"/>
        <v>2</v>
      </c>
      <c r="H60" s="419"/>
      <c r="I60" s="3"/>
      <c r="J60" s="3"/>
    </row>
    <row r="61" spans="1:10">
      <c r="A61" s="353" t="s">
        <v>172</v>
      </c>
      <c r="B61" s="591">
        <v>3</v>
      </c>
      <c r="C61" s="426"/>
      <c r="D61" s="426"/>
      <c r="E61" s="419"/>
      <c r="F61" s="3">
        <v>3</v>
      </c>
      <c r="G61" s="420">
        <f t="shared" si="0"/>
        <v>3</v>
      </c>
      <c r="H61" s="419"/>
      <c r="I61" s="3"/>
      <c r="J61" s="3"/>
    </row>
    <row r="62" spans="1:10">
      <c r="A62" s="340" t="s">
        <v>173</v>
      </c>
      <c r="B62" s="591">
        <v>1</v>
      </c>
      <c r="C62" s="426"/>
      <c r="D62" s="419"/>
      <c r="E62" s="413"/>
      <c r="F62" s="3">
        <v>3</v>
      </c>
      <c r="G62" s="420">
        <f t="shared" si="0"/>
        <v>1</v>
      </c>
      <c r="H62" s="434"/>
      <c r="I62" s="3"/>
      <c r="J62" s="3"/>
    </row>
    <row r="63" spans="1:10">
      <c r="A63" s="428" t="s">
        <v>174</v>
      </c>
      <c r="B63" s="591">
        <v>3</v>
      </c>
      <c r="C63" s="426"/>
      <c r="D63" s="426"/>
      <c r="E63" s="419"/>
      <c r="F63" s="3">
        <v>5</v>
      </c>
      <c r="G63" s="420">
        <f t="shared" si="0"/>
        <v>5</v>
      </c>
      <c r="H63" s="419"/>
      <c r="I63" s="3"/>
      <c r="J63" s="3"/>
    </row>
    <row r="64" spans="1:10">
      <c r="A64" s="340" t="s">
        <v>175</v>
      </c>
      <c r="B64" s="591">
        <v>3</v>
      </c>
      <c r="C64" s="426"/>
      <c r="D64" s="426"/>
      <c r="E64" s="413"/>
      <c r="F64" s="3">
        <v>6</v>
      </c>
      <c r="G64" s="420">
        <f t="shared" si="0"/>
        <v>6</v>
      </c>
      <c r="H64" s="434"/>
      <c r="I64" s="3"/>
      <c r="J64" s="3"/>
    </row>
    <row r="65" spans="1:10">
      <c r="A65" s="340" t="s">
        <v>176</v>
      </c>
      <c r="B65" s="591">
        <v>3</v>
      </c>
      <c r="C65" s="426"/>
      <c r="D65" s="426"/>
      <c r="E65" s="413"/>
      <c r="F65" s="3">
        <v>3</v>
      </c>
      <c r="G65" s="420">
        <f t="shared" si="0"/>
        <v>3</v>
      </c>
      <c r="H65" s="419"/>
      <c r="I65" s="3"/>
      <c r="J65" s="3"/>
    </row>
    <row r="66" spans="1:10">
      <c r="A66" s="430" t="s">
        <v>177</v>
      </c>
      <c r="B66" s="591">
        <v>2</v>
      </c>
      <c r="C66" s="3"/>
      <c r="D66" s="426"/>
      <c r="E66" s="413"/>
      <c r="F66" s="3">
        <v>5</v>
      </c>
      <c r="G66" s="420">
        <f t="shared" si="0"/>
        <v>3.333333333333333</v>
      </c>
      <c r="H66" s="419"/>
      <c r="I66" s="3"/>
      <c r="J66" s="3"/>
    </row>
    <row r="67" spans="1:10">
      <c r="A67" s="428" t="s">
        <v>178</v>
      </c>
      <c r="B67" s="591">
        <v>3</v>
      </c>
      <c r="C67" s="426"/>
      <c r="D67" s="426"/>
      <c r="E67" s="437"/>
      <c r="F67" s="3">
        <v>10</v>
      </c>
      <c r="G67" s="420">
        <f t="shared" si="0"/>
        <v>10</v>
      </c>
      <c r="H67" s="419"/>
      <c r="I67" s="3"/>
      <c r="J67" s="3"/>
    </row>
    <row r="68" spans="1:10">
      <c r="A68" s="428" t="s">
        <v>179</v>
      </c>
      <c r="B68" s="591">
        <v>3</v>
      </c>
      <c r="C68" s="426"/>
      <c r="D68" s="426"/>
      <c r="E68" s="437"/>
      <c r="F68" s="3">
        <v>5</v>
      </c>
      <c r="G68" s="420">
        <f t="shared" si="0"/>
        <v>5</v>
      </c>
      <c r="H68" s="434"/>
      <c r="I68" s="3"/>
      <c r="J68" s="3"/>
    </row>
    <row r="69" spans="1:10">
      <c r="A69" s="353" t="s">
        <v>180</v>
      </c>
      <c r="B69" s="3"/>
      <c r="C69" s="426"/>
      <c r="D69" s="426"/>
      <c r="E69" s="419"/>
      <c r="F69" s="3">
        <v>5</v>
      </c>
      <c r="G69" s="420">
        <f t="shared" si="0"/>
        <v>0</v>
      </c>
      <c r="H69" s="434"/>
      <c r="I69" s="3"/>
      <c r="J69" s="3"/>
    </row>
    <row r="70" spans="1:10">
      <c r="B70" s="438"/>
      <c r="C70" s="438" t="s">
        <v>181</v>
      </c>
      <c r="D70" s="646" t="s">
        <v>182</v>
      </c>
      <c r="E70" s="647"/>
      <c r="F70" s="440">
        <f>SUM(F11:F69)-15-F58</f>
        <v>328</v>
      </c>
      <c r="G70" s="1">
        <f>SUM(G11:G69)</f>
        <v>296.99999999999994</v>
      </c>
      <c r="H70" s="441">
        <f>G70/F70</f>
        <v>0.90548780487804859</v>
      </c>
      <c r="I70" s="438"/>
      <c r="J70" s="438"/>
    </row>
    <row r="71" spans="1:10">
      <c r="B71" s="438"/>
      <c r="C71" s="438"/>
      <c r="D71" s="442"/>
      <c r="E71" s="418"/>
      <c r="F71" s="443"/>
      <c r="G71" s="418"/>
      <c r="H71" s="444"/>
      <c r="I71" s="438"/>
      <c r="J71" s="438"/>
    </row>
    <row r="72" spans="1:10">
      <c r="B72" s="438"/>
      <c r="C72" s="438"/>
      <c r="D72" s="442"/>
      <c r="E72" s="418"/>
      <c r="F72" s="443"/>
      <c r="G72" s="418"/>
      <c r="H72" s="444"/>
      <c r="I72" s="438"/>
      <c r="J72" s="438"/>
    </row>
    <row r="73" spans="1:10">
      <c r="A73" s="415" t="s">
        <v>114</v>
      </c>
      <c r="B73" s="415"/>
      <c r="C73" s="415"/>
      <c r="D73" s="415"/>
      <c r="E73" s="415"/>
      <c r="F73" s="415"/>
      <c r="G73" s="415"/>
      <c r="H73" s="416" t="s">
        <v>115</v>
      </c>
      <c r="I73" s="645">
        <f>I7</f>
        <v>43381</v>
      </c>
      <c r="J73" s="645"/>
    </row>
    <row r="74" spans="1:10">
      <c r="C74" s="438"/>
      <c r="D74" s="438"/>
      <c r="E74" s="438"/>
      <c r="F74" s="438"/>
      <c r="G74" s="438"/>
      <c r="H74" s="438"/>
      <c r="I74" s="438"/>
      <c r="J74" s="438"/>
    </row>
    <row r="75" spans="1:10" ht="25.5">
      <c r="A75" s="445" t="s">
        <v>183</v>
      </c>
      <c r="B75" s="414">
        <v>3</v>
      </c>
      <c r="C75" s="414">
        <v>2</v>
      </c>
      <c r="D75" s="414">
        <v>1</v>
      </c>
      <c r="E75" s="414">
        <v>0</v>
      </c>
      <c r="F75" s="414" t="s">
        <v>117</v>
      </c>
      <c r="G75" s="414" t="s">
        <v>118</v>
      </c>
      <c r="H75" s="414" t="s">
        <v>119</v>
      </c>
      <c r="I75" s="414" t="s">
        <v>120</v>
      </c>
      <c r="J75" s="436" t="s">
        <v>121</v>
      </c>
    </row>
    <row r="76" spans="1:10">
      <c r="B76" s="438"/>
      <c r="C76" s="438"/>
      <c r="D76" s="438"/>
      <c r="E76" s="438"/>
      <c r="F76" s="438"/>
      <c r="G76" s="438"/>
      <c r="H76" s="438"/>
      <c r="I76" s="438"/>
      <c r="J76" s="438"/>
    </row>
    <row r="77" spans="1:10">
      <c r="A77" s="340" t="s">
        <v>122</v>
      </c>
      <c r="B77" s="3"/>
      <c r="C77" s="3"/>
      <c r="D77" s="3"/>
      <c r="E77" s="413"/>
      <c r="F77" s="419">
        <v>25</v>
      </c>
      <c r="G77" s="420">
        <f t="shared" ref="G77:G103" si="1">(B77+C77+D77+E77)/3*F77</f>
        <v>0</v>
      </c>
      <c r="H77" s="446"/>
      <c r="I77" s="3"/>
      <c r="J77" s="3"/>
    </row>
    <row r="78" spans="1:10">
      <c r="A78" s="382" t="s">
        <v>184</v>
      </c>
      <c r="B78" s="3"/>
      <c r="C78" s="426"/>
      <c r="D78" s="426"/>
      <c r="E78" s="413"/>
      <c r="F78" s="419">
        <v>10</v>
      </c>
      <c r="G78" s="420">
        <f t="shared" si="1"/>
        <v>0</v>
      </c>
      <c r="H78" s="419"/>
      <c r="I78" s="3"/>
      <c r="J78" s="3"/>
    </row>
    <row r="79" spans="1:10">
      <c r="A79" s="447" t="s">
        <v>185</v>
      </c>
      <c r="B79" s="3"/>
      <c r="C79" s="426"/>
      <c r="D79" s="426"/>
      <c r="E79" s="419"/>
      <c r="F79" s="419">
        <v>2</v>
      </c>
      <c r="G79" s="420">
        <f t="shared" si="1"/>
        <v>0</v>
      </c>
      <c r="H79" s="419"/>
      <c r="I79" s="3"/>
      <c r="J79" s="3"/>
    </row>
    <row r="80" spans="1:10">
      <c r="A80" s="319" t="s">
        <v>186</v>
      </c>
      <c r="B80" s="3"/>
      <c r="C80" s="426"/>
      <c r="D80" s="426"/>
      <c r="E80" s="419"/>
      <c r="F80" s="419">
        <v>10</v>
      </c>
      <c r="G80" s="420">
        <f t="shared" si="1"/>
        <v>0</v>
      </c>
      <c r="H80" s="419"/>
      <c r="I80" s="3"/>
      <c r="J80" s="3"/>
    </row>
    <row r="81" spans="1:10">
      <c r="A81" s="2" t="s">
        <v>187</v>
      </c>
      <c r="B81" s="3"/>
      <c r="C81" s="426"/>
      <c r="D81" s="426"/>
      <c r="E81" s="419"/>
      <c r="F81" s="419">
        <v>6</v>
      </c>
      <c r="G81" s="420">
        <f t="shared" si="1"/>
        <v>0</v>
      </c>
      <c r="H81" s="419"/>
      <c r="I81" s="3"/>
      <c r="J81" s="3"/>
    </row>
    <row r="82" spans="1:10">
      <c r="A82" s="387" t="s">
        <v>188</v>
      </c>
      <c r="B82" s="3"/>
      <c r="C82" s="426"/>
      <c r="D82" s="426"/>
      <c r="E82" s="419"/>
      <c r="F82" s="419">
        <v>6</v>
      </c>
      <c r="G82" s="420">
        <f t="shared" si="1"/>
        <v>0</v>
      </c>
      <c r="H82" s="419"/>
      <c r="I82" s="3"/>
      <c r="J82" s="3"/>
    </row>
    <row r="83" spans="1:10">
      <c r="A83" s="353" t="s">
        <v>189</v>
      </c>
      <c r="B83" s="3"/>
      <c r="C83" s="426"/>
      <c r="D83" s="426"/>
      <c r="E83" s="419"/>
      <c r="F83" s="419">
        <v>4</v>
      </c>
      <c r="G83" s="420">
        <f t="shared" si="1"/>
        <v>0</v>
      </c>
      <c r="H83" s="419"/>
      <c r="I83" s="3"/>
      <c r="J83" s="3"/>
    </row>
    <row r="84" spans="1:10">
      <c r="A84" s="340" t="s">
        <v>158</v>
      </c>
      <c r="B84" s="3"/>
      <c r="C84" s="3"/>
      <c r="D84" s="3"/>
      <c r="E84" s="413"/>
      <c r="F84" s="419">
        <v>20</v>
      </c>
      <c r="G84" s="420">
        <f t="shared" si="1"/>
        <v>0</v>
      </c>
      <c r="H84" s="419"/>
      <c r="I84" s="3"/>
      <c r="J84" s="3"/>
    </row>
    <row r="85" spans="1:10">
      <c r="A85" s="340" t="s">
        <v>159</v>
      </c>
      <c r="B85" s="3"/>
      <c r="C85" s="3"/>
      <c r="D85" s="426"/>
      <c r="E85" s="413"/>
      <c r="F85" s="419">
        <v>10</v>
      </c>
      <c r="G85" s="420">
        <f t="shared" si="1"/>
        <v>0</v>
      </c>
      <c r="H85" s="419"/>
      <c r="I85" s="3"/>
      <c r="J85" s="3"/>
    </row>
    <row r="86" spans="1:10">
      <c r="A86" s="448" t="s">
        <v>190</v>
      </c>
      <c r="B86" s="3"/>
      <c r="C86" s="3"/>
      <c r="D86" s="426"/>
      <c r="E86" s="419"/>
      <c r="F86" s="419">
        <v>3</v>
      </c>
      <c r="G86" s="420">
        <f t="shared" si="1"/>
        <v>0</v>
      </c>
      <c r="H86" s="419"/>
      <c r="I86" s="3"/>
      <c r="J86" s="3"/>
    </row>
    <row r="87" spans="1:10">
      <c r="A87" s="340" t="s">
        <v>161</v>
      </c>
      <c r="B87" s="3"/>
      <c r="C87" s="426"/>
      <c r="D87" s="426"/>
      <c r="E87" s="413"/>
      <c r="F87" s="419">
        <v>3</v>
      </c>
      <c r="G87" s="420">
        <f t="shared" si="1"/>
        <v>0</v>
      </c>
      <c r="H87" s="434"/>
      <c r="I87" s="3"/>
      <c r="J87" s="3"/>
    </row>
    <row r="88" spans="1:10">
      <c r="A88" s="340" t="s">
        <v>162</v>
      </c>
      <c r="B88" s="3"/>
      <c r="C88" s="3"/>
      <c r="D88" s="426"/>
      <c r="E88" s="413"/>
      <c r="F88" s="419">
        <v>3</v>
      </c>
      <c r="G88" s="420">
        <f t="shared" si="1"/>
        <v>0</v>
      </c>
      <c r="H88" s="434"/>
      <c r="I88" s="3"/>
      <c r="J88" s="3"/>
    </row>
    <row r="89" spans="1:10">
      <c r="A89" s="355" t="s">
        <v>191</v>
      </c>
      <c r="B89" s="3"/>
      <c r="C89" s="2"/>
      <c r="D89" s="2"/>
      <c r="E89" s="2"/>
      <c r="F89" s="419">
        <v>6</v>
      </c>
      <c r="G89" s="420">
        <f t="shared" si="1"/>
        <v>0</v>
      </c>
      <c r="H89" s="433"/>
      <c r="I89" s="2"/>
      <c r="J89" s="2"/>
    </row>
    <row r="90" spans="1:10">
      <c r="A90" s="340" t="s">
        <v>192</v>
      </c>
      <c r="B90" s="3"/>
      <c r="C90" s="426"/>
      <c r="D90" s="426"/>
      <c r="E90" s="413"/>
      <c r="F90" s="419">
        <v>2</v>
      </c>
      <c r="G90" s="420">
        <f t="shared" si="1"/>
        <v>0</v>
      </c>
      <c r="H90" s="419"/>
      <c r="I90" s="3"/>
      <c r="J90" s="3"/>
    </row>
    <row r="91" spans="1:10">
      <c r="A91" s="389" t="s">
        <v>165</v>
      </c>
      <c r="B91" s="3"/>
      <c r="C91" s="426"/>
      <c r="D91" s="426"/>
      <c r="E91" s="413"/>
      <c r="F91" s="419">
        <v>3</v>
      </c>
      <c r="G91" s="420">
        <f t="shared" si="1"/>
        <v>0</v>
      </c>
      <c r="H91" s="419"/>
      <c r="I91" s="3"/>
      <c r="J91" s="3"/>
    </row>
    <row r="92" spans="1:10">
      <c r="A92" s="390" t="s">
        <v>140</v>
      </c>
      <c r="B92" s="3"/>
      <c r="C92" s="426"/>
      <c r="D92" s="426"/>
      <c r="E92" s="413"/>
      <c r="F92" s="419">
        <v>3</v>
      </c>
      <c r="G92" s="420">
        <f t="shared" si="1"/>
        <v>0</v>
      </c>
      <c r="H92" s="419"/>
      <c r="I92" s="3"/>
      <c r="J92" s="3"/>
    </row>
    <row r="93" spans="1:10">
      <c r="A93" s="391" t="s">
        <v>163</v>
      </c>
      <c r="B93" s="3"/>
      <c r="C93" s="426"/>
      <c r="D93" s="426"/>
      <c r="E93" s="413"/>
      <c r="F93" s="419">
        <v>3</v>
      </c>
      <c r="G93" s="420">
        <f t="shared" si="1"/>
        <v>0</v>
      </c>
      <c r="H93" s="419"/>
      <c r="I93" s="3"/>
      <c r="J93" s="3"/>
    </row>
    <row r="94" spans="1:10">
      <c r="A94" s="390" t="s">
        <v>164</v>
      </c>
      <c r="B94" s="3"/>
      <c r="C94" s="426"/>
      <c r="D94" s="426"/>
      <c r="E94" s="413"/>
      <c r="F94" s="419">
        <v>2</v>
      </c>
      <c r="G94" s="420">
        <f t="shared" si="1"/>
        <v>0</v>
      </c>
      <c r="H94" s="419"/>
      <c r="I94" s="3"/>
      <c r="J94" s="3"/>
    </row>
    <row r="95" spans="1:10">
      <c r="A95" s="390" t="s">
        <v>193</v>
      </c>
      <c r="B95" s="3"/>
      <c r="C95" s="2"/>
      <c r="D95" s="426"/>
      <c r="E95" s="413"/>
      <c r="F95" s="419">
        <v>10</v>
      </c>
      <c r="G95" s="420">
        <f t="shared" si="1"/>
        <v>0</v>
      </c>
      <c r="H95" s="419"/>
      <c r="I95" s="3"/>
      <c r="J95" s="3"/>
    </row>
    <row r="96" spans="1:10">
      <c r="A96" s="431" t="s">
        <v>151</v>
      </c>
      <c r="B96" s="3"/>
      <c r="C96" s="2"/>
      <c r="D96" s="426"/>
      <c r="E96" s="419"/>
      <c r="F96" s="419">
        <v>5</v>
      </c>
      <c r="G96" s="420">
        <f t="shared" si="1"/>
        <v>0</v>
      </c>
      <c r="H96" s="434"/>
      <c r="I96" s="3"/>
      <c r="J96" s="3"/>
    </row>
    <row r="97" spans="1:10">
      <c r="A97" s="340" t="s">
        <v>156</v>
      </c>
      <c r="B97" s="3"/>
      <c r="C97" s="2"/>
      <c r="D97" s="426"/>
      <c r="E97" s="413"/>
      <c r="F97" s="419">
        <v>10</v>
      </c>
      <c r="G97" s="420">
        <f t="shared" si="1"/>
        <v>0</v>
      </c>
      <c r="H97" s="419"/>
      <c r="I97" s="3"/>
      <c r="J97" s="3"/>
    </row>
    <row r="98" spans="1:10">
      <c r="A98" s="390" t="s">
        <v>194</v>
      </c>
      <c r="B98" s="3"/>
      <c r="C98" s="3"/>
      <c r="D98" s="426"/>
      <c r="E98" s="413"/>
      <c r="F98" s="419">
        <v>5</v>
      </c>
      <c r="G98" s="420">
        <f t="shared" si="1"/>
        <v>0</v>
      </c>
      <c r="H98" s="419"/>
      <c r="I98" s="3"/>
      <c r="J98" s="3"/>
    </row>
    <row r="99" spans="1:10">
      <c r="A99" s="380" t="s">
        <v>147</v>
      </c>
      <c r="B99" s="3"/>
      <c r="C99" s="426"/>
      <c r="D99" s="3"/>
      <c r="E99" s="419"/>
      <c r="F99" s="419">
        <v>5</v>
      </c>
      <c r="G99" s="420">
        <f t="shared" si="1"/>
        <v>0</v>
      </c>
      <c r="H99" s="419"/>
      <c r="I99" s="3"/>
      <c r="J99" s="3"/>
    </row>
    <row r="100" spans="1:10">
      <c r="A100" s="353" t="s">
        <v>148</v>
      </c>
      <c r="B100" s="3"/>
      <c r="C100" s="426"/>
      <c r="D100" s="426"/>
      <c r="E100" s="419"/>
      <c r="F100" s="3">
        <v>5</v>
      </c>
      <c r="G100" s="420">
        <f t="shared" si="1"/>
        <v>0</v>
      </c>
      <c r="H100" s="419"/>
      <c r="I100" s="3"/>
      <c r="J100" s="3"/>
    </row>
    <row r="101" spans="1:10">
      <c r="A101" s="393" t="s">
        <v>174</v>
      </c>
      <c r="B101" s="3"/>
      <c r="C101" s="426"/>
      <c r="D101" s="426"/>
      <c r="E101" s="413"/>
      <c r="F101" s="3">
        <v>5</v>
      </c>
      <c r="G101" s="420">
        <f t="shared" si="1"/>
        <v>0</v>
      </c>
      <c r="H101" s="419"/>
      <c r="I101" s="3"/>
      <c r="J101" s="3"/>
    </row>
    <row r="102" spans="1:10">
      <c r="A102" s="390" t="s">
        <v>137</v>
      </c>
      <c r="B102" s="3"/>
      <c r="C102" s="426"/>
      <c r="D102" s="426"/>
      <c r="E102" s="413"/>
      <c r="F102" s="3">
        <v>15</v>
      </c>
      <c r="G102" s="420">
        <f t="shared" si="1"/>
        <v>0</v>
      </c>
      <c r="H102" s="419"/>
      <c r="I102" s="3"/>
      <c r="J102" s="3"/>
    </row>
    <row r="103" spans="1:10">
      <c r="A103" s="449" t="s">
        <v>178</v>
      </c>
      <c r="B103" s="3"/>
      <c r="C103" s="426"/>
      <c r="D103" s="426"/>
      <c r="E103" s="450"/>
      <c r="F103" s="3">
        <v>10</v>
      </c>
      <c r="G103" s="420">
        <f t="shared" si="1"/>
        <v>0</v>
      </c>
      <c r="H103" s="419"/>
      <c r="I103" s="3"/>
      <c r="J103" s="3"/>
    </row>
    <row r="104" spans="1:10">
      <c r="B104" s="438"/>
      <c r="C104" s="438" t="s">
        <v>195</v>
      </c>
      <c r="D104" s="646" t="s">
        <v>182</v>
      </c>
      <c r="E104" s="647"/>
      <c r="F104" s="1">
        <f>SUM(F77:F103)</f>
        <v>191</v>
      </c>
      <c r="G104" s="1">
        <f>SUM(G77:G103)</f>
        <v>0</v>
      </c>
      <c r="H104" s="441">
        <f>G104/F104</f>
        <v>0</v>
      </c>
      <c r="I104" s="438"/>
      <c r="J104" s="438"/>
    </row>
    <row r="105" spans="1:10">
      <c r="B105" s="438"/>
      <c r="C105" s="438"/>
      <c r="D105" s="442"/>
      <c r="E105" s="418"/>
      <c r="F105" s="451"/>
      <c r="G105" s="418"/>
      <c r="H105" s="444"/>
      <c r="I105" s="438"/>
      <c r="J105" s="438"/>
    </row>
    <row r="106" spans="1:10">
      <c r="A106" s="415" t="s">
        <v>196</v>
      </c>
      <c r="B106" s="415"/>
      <c r="C106" s="415"/>
      <c r="D106" s="415"/>
      <c r="E106" s="415"/>
      <c r="F106" s="415"/>
      <c r="G106" s="415"/>
      <c r="H106" s="416" t="s">
        <v>115</v>
      </c>
      <c r="I106" s="438"/>
      <c r="J106" s="438"/>
    </row>
    <row r="107" spans="1:10">
      <c r="B107" s="438"/>
      <c r="C107" s="438"/>
      <c r="D107" s="438"/>
      <c r="E107" s="438"/>
      <c r="F107" s="438"/>
      <c r="G107" s="438"/>
      <c r="H107" s="438"/>
      <c r="I107" s="438"/>
      <c r="J107" s="438"/>
    </row>
    <row r="108" spans="1:10" ht="25.5">
      <c r="A108" s="445" t="s">
        <v>197</v>
      </c>
      <c r="B108" s="414">
        <v>3</v>
      </c>
      <c r="C108" s="414">
        <v>2</v>
      </c>
      <c r="D108" s="414">
        <v>1</v>
      </c>
      <c r="E108" s="414">
        <v>0</v>
      </c>
      <c r="F108" s="414" t="s">
        <v>117</v>
      </c>
      <c r="G108" s="414" t="s">
        <v>118</v>
      </c>
      <c r="H108" s="414" t="s">
        <v>119</v>
      </c>
      <c r="I108" s="414" t="s">
        <v>120</v>
      </c>
      <c r="J108" s="436" t="s">
        <v>121</v>
      </c>
    </row>
    <row r="109" spans="1:10">
      <c r="B109" s="438"/>
      <c r="C109" s="438"/>
      <c r="D109" s="438"/>
      <c r="E109" s="438"/>
      <c r="F109" s="438"/>
      <c r="G109" s="438"/>
      <c r="H109" s="438"/>
      <c r="I109" s="438"/>
      <c r="J109" s="438"/>
    </row>
    <row r="110" spans="1:10">
      <c r="A110" s="399" t="s">
        <v>198</v>
      </c>
      <c r="B110" s="592">
        <v>3</v>
      </c>
      <c r="C110" s="426"/>
      <c r="D110" s="419"/>
      <c r="E110" s="413"/>
      <c r="F110" s="3">
        <v>10</v>
      </c>
      <c r="G110" s="420">
        <f t="shared" ref="G110:G116" si="2">(B110+C110+D110+E110)/3*F110</f>
        <v>10</v>
      </c>
      <c r="H110" s="3"/>
      <c r="I110" s="3"/>
      <c r="J110" s="3"/>
    </row>
    <row r="111" spans="1:10">
      <c r="A111" s="399" t="s">
        <v>199</v>
      </c>
      <c r="B111" s="592">
        <v>3</v>
      </c>
      <c r="C111" s="426"/>
      <c r="D111" s="426"/>
      <c r="E111" s="413"/>
      <c r="F111" s="3">
        <v>5</v>
      </c>
      <c r="G111" s="420">
        <f t="shared" si="2"/>
        <v>5</v>
      </c>
      <c r="H111" s="3"/>
      <c r="I111" s="3"/>
      <c r="J111" s="3"/>
    </row>
    <row r="112" spans="1:10">
      <c r="A112" s="341" t="s">
        <v>200</v>
      </c>
      <c r="B112" s="592">
        <v>3</v>
      </c>
      <c r="C112" s="426"/>
      <c r="D112" s="3"/>
      <c r="E112" s="419"/>
      <c r="F112" s="3">
        <v>3</v>
      </c>
      <c r="G112" s="420">
        <f t="shared" si="2"/>
        <v>3</v>
      </c>
      <c r="H112" s="3"/>
      <c r="I112" s="3"/>
      <c r="J112" s="3"/>
    </row>
    <row r="113" spans="1:10">
      <c r="A113" s="341" t="s">
        <v>201</v>
      </c>
      <c r="B113" s="592">
        <v>3</v>
      </c>
      <c r="C113" s="426"/>
      <c r="D113" s="426"/>
      <c r="E113" s="419"/>
      <c r="F113" s="3">
        <v>3</v>
      </c>
      <c r="G113" s="420">
        <f t="shared" si="2"/>
        <v>3</v>
      </c>
      <c r="H113" s="3"/>
      <c r="I113" s="3"/>
      <c r="J113" s="3"/>
    </row>
    <row r="114" spans="1:10">
      <c r="A114" s="399" t="s">
        <v>202</v>
      </c>
      <c r="B114" s="592">
        <v>3</v>
      </c>
      <c r="C114" s="426"/>
      <c r="D114" s="426"/>
      <c r="E114" s="413"/>
      <c r="F114" s="3">
        <v>3</v>
      </c>
      <c r="G114" s="420">
        <f t="shared" si="2"/>
        <v>3</v>
      </c>
      <c r="H114" s="3"/>
      <c r="I114" s="3"/>
      <c r="J114" s="3"/>
    </row>
    <row r="115" spans="1:10">
      <c r="A115" s="398" t="s">
        <v>203</v>
      </c>
      <c r="B115" s="592">
        <v>3</v>
      </c>
      <c r="C115" s="426"/>
      <c r="D115" s="426"/>
      <c r="E115" s="419"/>
      <c r="F115" s="3">
        <v>3</v>
      </c>
      <c r="G115" s="420">
        <f t="shared" si="2"/>
        <v>3</v>
      </c>
      <c r="H115" s="3"/>
      <c r="I115" s="3"/>
      <c r="J115" s="3"/>
    </row>
    <row r="116" spans="1:10">
      <c r="A116" s="341" t="s">
        <v>204</v>
      </c>
      <c r="B116" s="592">
        <v>3</v>
      </c>
      <c r="C116" s="426"/>
      <c r="D116" s="3"/>
      <c r="E116" s="419"/>
      <c r="F116" s="3">
        <v>3</v>
      </c>
      <c r="G116" s="420">
        <f t="shared" si="2"/>
        <v>3</v>
      </c>
      <c r="H116" s="434"/>
      <c r="I116" s="3"/>
      <c r="J116" s="3"/>
    </row>
    <row r="117" spans="1:10">
      <c r="B117" s="438"/>
      <c r="C117" s="452" t="s">
        <v>205</v>
      </c>
      <c r="D117" s="646" t="s">
        <v>182</v>
      </c>
      <c r="E117" s="647"/>
      <c r="F117" s="1">
        <f>SUM(F110:F116)</f>
        <v>30</v>
      </c>
      <c r="G117" s="1">
        <f>SUM(G110:G116)</f>
        <v>30</v>
      </c>
      <c r="H117" s="441">
        <f>G117/F117</f>
        <v>1</v>
      </c>
      <c r="I117" s="438"/>
      <c r="J117" s="438"/>
    </row>
    <row r="118" spans="1:10">
      <c r="B118" s="438"/>
      <c r="C118" s="438"/>
      <c r="D118" s="442"/>
      <c r="E118" s="418"/>
      <c r="F118" s="443"/>
      <c r="G118" s="418"/>
      <c r="H118" s="444"/>
      <c r="I118" s="438"/>
      <c r="J118" s="438"/>
    </row>
    <row r="119" spans="1:10" ht="25.5">
      <c r="A119" s="445" t="s">
        <v>206</v>
      </c>
      <c r="B119" s="414">
        <v>3</v>
      </c>
      <c r="C119" s="414">
        <v>2</v>
      </c>
      <c r="D119" s="414">
        <v>1</v>
      </c>
      <c r="E119" s="414">
        <v>0</v>
      </c>
      <c r="F119" s="414" t="s">
        <v>117</v>
      </c>
      <c r="G119" s="414" t="s">
        <v>118</v>
      </c>
      <c r="H119" s="414" t="s">
        <v>119</v>
      </c>
      <c r="I119" s="414" t="s">
        <v>120</v>
      </c>
      <c r="J119" s="436" t="s">
        <v>121</v>
      </c>
    </row>
    <row r="120" spans="1:10">
      <c r="B120" s="438"/>
      <c r="C120" s="438"/>
      <c r="D120" s="438"/>
      <c r="E120" s="438"/>
      <c r="F120" s="438"/>
      <c r="G120" s="438"/>
      <c r="H120" s="438"/>
      <c r="I120" s="438"/>
      <c r="J120" s="438"/>
    </row>
    <row r="121" spans="1:10">
      <c r="A121" s="341" t="s">
        <v>207</v>
      </c>
      <c r="B121" s="593">
        <v>3</v>
      </c>
      <c r="C121" s="426"/>
      <c r="D121" s="426"/>
      <c r="E121" s="453"/>
      <c r="F121" s="3">
        <v>4</v>
      </c>
      <c r="G121" s="420">
        <f>(B121+C121+D121+E121)/3*F121</f>
        <v>4</v>
      </c>
      <c r="H121" s="3"/>
      <c r="I121" s="3"/>
      <c r="J121" s="3"/>
    </row>
    <row r="122" spans="1:10">
      <c r="A122" s="341" t="s">
        <v>208</v>
      </c>
      <c r="B122" s="593">
        <v>3</v>
      </c>
      <c r="C122" s="426"/>
      <c r="D122" s="426"/>
      <c r="E122" s="453"/>
      <c r="F122" s="3">
        <v>4</v>
      </c>
      <c r="G122" s="420">
        <f>(B122+C122+D122+E122)/3*F122</f>
        <v>4</v>
      </c>
      <c r="H122" s="3"/>
      <c r="I122" s="3"/>
      <c r="J122" s="3"/>
    </row>
    <row r="123" spans="1:10">
      <c r="A123" s="398" t="s">
        <v>209</v>
      </c>
      <c r="B123" s="593">
        <v>3</v>
      </c>
      <c r="C123" s="426"/>
      <c r="D123" s="426"/>
      <c r="E123" s="453"/>
      <c r="F123" s="3">
        <v>4</v>
      </c>
      <c r="G123" s="420">
        <f>(B123+C123+D123+E123)/3*F123</f>
        <v>4</v>
      </c>
      <c r="H123" s="3"/>
      <c r="I123" s="3"/>
      <c r="J123" s="3"/>
    </row>
    <row r="124" spans="1:10">
      <c r="B124" s="438"/>
      <c r="C124" s="452" t="s">
        <v>210</v>
      </c>
      <c r="D124" s="646" t="s">
        <v>182</v>
      </c>
      <c r="E124" s="647"/>
      <c r="F124" s="1">
        <f>SUM(F121:F123)</f>
        <v>12</v>
      </c>
      <c r="G124" s="1">
        <f>SUM(G121:G123)</f>
        <v>12</v>
      </c>
      <c r="H124" s="441">
        <f>G124/F124</f>
        <v>1</v>
      </c>
      <c r="I124" s="438"/>
      <c r="J124" s="438"/>
    </row>
    <row r="125" spans="1:10">
      <c r="B125" s="438"/>
      <c r="C125" s="438"/>
      <c r="D125" s="438"/>
      <c r="E125" s="438"/>
      <c r="F125" s="438"/>
      <c r="G125" s="438"/>
      <c r="H125" s="438"/>
      <c r="I125" s="438"/>
      <c r="J125" s="438"/>
    </row>
    <row r="126" spans="1:10" ht="25.5">
      <c r="A126" s="445" t="s">
        <v>211</v>
      </c>
      <c r="B126" s="414">
        <v>3</v>
      </c>
      <c r="C126" s="414">
        <v>2</v>
      </c>
      <c r="D126" s="414">
        <v>1</v>
      </c>
      <c r="E126" s="414">
        <v>0</v>
      </c>
      <c r="F126" s="414" t="s">
        <v>117</v>
      </c>
      <c r="G126" s="414" t="s">
        <v>118</v>
      </c>
      <c r="H126" s="414" t="s">
        <v>119</v>
      </c>
      <c r="I126" s="414" t="s">
        <v>120</v>
      </c>
      <c r="J126" s="436" t="s">
        <v>121</v>
      </c>
    </row>
    <row r="127" spans="1:10">
      <c r="B127" s="438"/>
      <c r="C127" s="438"/>
      <c r="D127" s="438"/>
      <c r="E127" s="438"/>
      <c r="F127" s="438"/>
      <c r="G127" s="438"/>
      <c r="H127" s="438"/>
      <c r="I127" s="438"/>
      <c r="J127" s="438"/>
    </row>
    <row r="128" spans="1:10">
      <c r="A128" s="2" t="s">
        <v>212</v>
      </c>
      <c r="B128" s="594">
        <v>3</v>
      </c>
      <c r="C128" s="426"/>
      <c r="D128" s="426"/>
      <c r="E128" s="453"/>
      <c r="F128" s="3">
        <v>10</v>
      </c>
      <c r="G128" s="420">
        <f t="shared" ref="G128:G134" si="3">(B128+C128+D128+E128)/3*F128</f>
        <v>10</v>
      </c>
      <c r="H128" s="3"/>
      <c r="I128" s="3"/>
      <c r="J128" s="3"/>
    </row>
    <row r="129" spans="1:10">
      <c r="A129" s="2" t="s">
        <v>213</v>
      </c>
      <c r="B129" s="594">
        <v>3</v>
      </c>
      <c r="C129" s="426"/>
      <c r="D129" s="426"/>
      <c r="E129" s="453"/>
      <c r="F129" s="3">
        <v>5</v>
      </c>
      <c r="G129" s="420">
        <f t="shared" si="3"/>
        <v>5</v>
      </c>
      <c r="H129" s="3"/>
      <c r="I129" s="3"/>
      <c r="J129" s="3"/>
    </row>
    <row r="130" spans="1:10">
      <c r="A130" s="2" t="s">
        <v>214</v>
      </c>
      <c r="B130" s="594">
        <v>3</v>
      </c>
      <c r="C130" s="426"/>
      <c r="D130" s="426"/>
      <c r="E130" s="453"/>
      <c r="F130" s="3">
        <v>3</v>
      </c>
      <c r="G130" s="420">
        <f t="shared" si="3"/>
        <v>3</v>
      </c>
      <c r="H130" s="3"/>
      <c r="I130" s="3"/>
      <c r="J130" s="3"/>
    </row>
    <row r="131" spans="1:10">
      <c r="A131" s="2" t="s">
        <v>215</v>
      </c>
      <c r="B131" s="594">
        <v>3</v>
      </c>
      <c r="C131" s="426"/>
      <c r="D131" s="426"/>
      <c r="E131" s="453"/>
      <c r="F131" s="3">
        <v>8</v>
      </c>
      <c r="G131" s="420">
        <f t="shared" si="3"/>
        <v>8</v>
      </c>
      <c r="H131" s="3"/>
      <c r="I131" s="3"/>
      <c r="J131" s="3"/>
    </row>
    <row r="132" spans="1:10">
      <c r="A132" s="2" t="s">
        <v>216</v>
      </c>
      <c r="B132" s="594">
        <v>3</v>
      </c>
      <c r="C132" s="426"/>
      <c r="D132" s="426"/>
      <c r="E132" s="419"/>
      <c r="F132" s="3">
        <v>6</v>
      </c>
      <c r="G132" s="420">
        <f t="shared" si="3"/>
        <v>6</v>
      </c>
      <c r="H132" s="3"/>
      <c r="I132" s="3"/>
      <c r="J132" s="3"/>
    </row>
    <row r="133" spans="1:10">
      <c r="A133" s="454" t="s">
        <v>217</v>
      </c>
      <c r="B133" s="594">
        <v>3</v>
      </c>
      <c r="C133" s="426"/>
      <c r="D133" s="3"/>
      <c r="E133" s="455"/>
      <c r="F133" s="3">
        <v>10</v>
      </c>
      <c r="G133" s="420">
        <f t="shared" si="3"/>
        <v>10</v>
      </c>
      <c r="H133" s="3"/>
      <c r="I133" s="3"/>
      <c r="J133" s="3"/>
    </row>
    <row r="134" spans="1:10">
      <c r="A134" s="2" t="s">
        <v>218</v>
      </c>
      <c r="B134" s="594">
        <v>3</v>
      </c>
      <c r="C134" s="426"/>
      <c r="D134" s="426"/>
      <c r="E134" s="3"/>
      <c r="F134" s="3">
        <v>8</v>
      </c>
      <c r="G134" s="420">
        <f t="shared" si="3"/>
        <v>8</v>
      </c>
      <c r="H134" s="3"/>
      <c r="I134" s="3"/>
      <c r="J134" s="3"/>
    </row>
    <row r="135" spans="1:10">
      <c r="B135" s="438"/>
      <c r="C135" s="452" t="s">
        <v>219</v>
      </c>
      <c r="D135" s="646" t="s">
        <v>182</v>
      </c>
      <c r="E135" s="647"/>
      <c r="F135" s="1">
        <f>SUM(F128:F134)</f>
        <v>50</v>
      </c>
      <c r="G135" s="1">
        <f>SUM(G128:G134)</f>
        <v>50</v>
      </c>
      <c r="H135" s="441">
        <f>G135/F135</f>
        <v>1</v>
      </c>
      <c r="I135" s="438"/>
      <c r="J135" s="438"/>
    </row>
    <row r="136" spans="1:10" ht="13.5" thickBot="1">
      <c r="B136" s="438"/>
      <c r="C136" s="438"/>
      <c r="D136" s="438"/>
      <c r="E136" s="438"/>
      <c r="F136" s="438"/>
      <c r="G136" s="438"/>
      <c r="H136" s="438"/>
      <c r="I136" s="438"/>
      <c r="J136" s="438"/>
    </row>
    <row r="137" spans="1:10">
      <c r="B137" s="456" t="s">
        <v>220</v>
      </c>
      <c r="C137" s="640" t="s">
        <v>221</v>
      </c>
      <c r="D137" s="641"/>
      <c r="E137" s="642"/>
      <c r="F137" s="457">
        <f>F135+F124+F117+F104+F70</f>
        <v>611</v>
      </c>
      <c r="G137" s="457">
        <f>G135+G124+G117+G104+G70</f>
        <v>388.99999999999994</v>
      </c>
      <c r="H137" s="458">
        <f>G137/F137</f>
        <v>0.63666121112929619</v>
      </c>
      <c r="I137" s="438"/>
      <c r="J137" s="438"/>
    </row>
    <row r="138" spans="1:10">
      <c r="B138" s="438"/>
      <c r="C138" s="438"/>
      <c r="D138" s="438"/>
      <c r="E138" s="438"/>
      <c r="F138" s="459"/>
      <c r="G138" s="438"/>
      <c r="H138" s="460"/>
      <c r="I138" s="438"/>
      <c r="J138" s="438"/>
    </row>
    <row r="139" spans="1:10">
      <c r="B139" s="461" t="s">
        <v>222</v>
      </c>
      <c r="C139" s="640" t="s">
        <v>221</v>
      </c>
      <c r="D139" s="643"/>
      <c r="E139" s="644"/>
      <c r="F139" s="457">
        <f>F70+F117+F124+F135</f>
        <v>420</v>
      </c>
      <c r="G139" s="457">
        <f>G70+G117+G124+G135</f>
        <v>388.99999999999994</v>
      </c>
      <c r="H139" s="458">
        <f>G139/F139</f>
        <v>0.92619047619047601</v>
      </c>
      <c r="I139" s="438"/>
      <c r="J139" s="438"/>
    </row>
    <row r="140" spans="1:10">
      <c r="B140" s="438"/>
      <c r="C140" s="438"/>
      <c r="D140" s="438"/>
      <c r="E140" s="438"/>
      <c r="F140" s="438"/>
      <c r="G140" s="438"/>
      <c r="H140" s="438"/>
      <c r="I140" s="438"/>
      <c r="J140" s="438"/>
    </row>
    <row r="141" spans="1:10">
      <c r="B141" s="438"/>
      <c r="C141" s="438"/>
      <c r="G141" s="418"/>
      <c r="H141" s="462"/>
      <c r="I141" s="438"/>
      <c r="J141" s="438"/>
    </row>
    <row r="142" spans="1:10">
      <c r="B142" s="438"/>
      <c r="C142" s="438"/>
      <c r="D142" s="438"/>
      <c r="E142" s="438"/>
      <c r="F142" s="438"/>
      <c r="G142" s="438"/>
      <c r="H142" s="438"/>
      <c r="I142" s="438"/>
      <c r="J142" s="438"/>
    </row>
    <row r="143" spans="1:10">
      <c r="B143" s="438"/>
      <c r="C143" s="438"/>
      <c r="D143" s="438"/>
      <c r="E143" s="438"/>
      <c r="F143" s="438"/>
      <c r="G143" s="438"/>
      <c r="H143" s="438"/>
      <c r="I143" s="438"/>
      <c r="J143" s="438"/>
    </row>
    <row r="144" spans="1:10">
      <c r="B144" s="438"/>
      <c r="C144" s="438"/>
      <c r="D144" s="438"/>
      <c r="E144" s="438"/>
      <c r="F144" s="438"/>
      <c r="G144" s="438"/>
      <c r="H144" s="438"/>
      <c r="I144" s="438"/>
      <c r="J144" s="438"/>
    </row>
    <row r="145" spans="2:10">
      <c r="B145" s="438"/>
      <c r="C145" s="438"/>
      <c r="D145" s="438"/>
      <c r="E145" s="438"/>
      <c r="F145" s="438"/>
      <c r="G145" s="438"/>
      <c r="H145" s="438"/>
      <c r="I145" s="438"/>
      <c r="J145" s="438"/>
    </row>
    <row r="146" spans="2:10">
      <c r="B146" s="438"/>
      <c r="C146" s="438"/>
      <c r="D146" s="438"/>
      <c r="E146" s="438"/>
      <c r="F146" s="438"/>
      <c r="G146" s="438"/>
      <c r="H146" s="438"/>
      <c r="I146" s="438"/>
      <c r="J146" s="438"/>
    </row>
    <row r="147" spans="2:10">
      <c r="B147" s="438"/>
      <c r="C147" s="438"/>
      <c r="D147" s="438"/>
      <c r="E147" s="438"/>
      <c r="F147" s="438"/>
      <c r="G147" s="438"/>
      <c r="H147" s="438"/>
      <c r="I147" s="438"/>
      <c r="J147" s="438"/>
    </row>
    <row r="148" spans="2:10">
      <c r="B148" s="438"/>
      <c r="C148" s="438"/>
      <c r="D148" s="438"/>
      <c r="E148" s="438"/>
      <c r="F148" s="438"/>
      <c r="G148" s="438"/>
      <c r="H148" s="438"/>
      <c r="I148" s="438"/>
      <c r="J148" s="438"/>
    </row>
    <row r="149" spans="2:10">
      <c r="B149" s="438"/>
      <c r="C149" s="438"/>
      <c r="D149" s="438"/>
      <c r="E149" s="438"/>
      <c r="F149" s="438"/>
      <c r="G149" s="438"/>
      <c r="H149" s="438"/>
      <c r="I149" s="438"/>
      <c r="J149" s="438"/>
    </row>
    <row r="150" spans="2:10">
      <c r="B150" s="438"/>
      <c r="C150" s="438"/>
      <c r="D150" s="438"/>
      <c r="E150" s="438"/>
      <c r="F150" s="438"/>
      <c r="G150" s="438"/>
      <c r="H150" s="438"/>
      <c r="I150" s="438"/>
      <c r="J150" s="438"/>
    </row>
    <row r="151" spans="2:10">
      <c r="B151" s="438"/>
      <c r="C151" s="438"/>
      <c r="D151" s="438"/>
      <c r="E151" s="438"/>
      <c r="F151" s="438"/>
      <c r="G151" s="438"/>
      <c r="H151" s="438"/>
      <c r="I151" s="438"/>
      <c r="J151" s="438"/>
    </row>
    <row r="152" spans="2:10">
      <c r="B152" s="438"/>
      <c r="C152" s="438"/>
      <c r="D152" s="438"/>
      <c r="E152" s="438"/>
      <c r="F152" s="438"/>
      <c r="G152" s="438"/>
      <c r="H152" s="438"/>
      <c r="I152" s="438"/>
      <c r="J152" s="438"/>
    </row>
    <row r="153" spans="2:10">
      <c r="B153" s="438"/>
      <c r="C153" s="438"/>
      <c r="D153" s="438"/>
      <c r="E153" s="438"/>
      <c r="F153" s="438"/>
      <c r="G153" s="438"/>
      <c r="H153" s="438"/>
      <c r="I153" s="438"/>
      <c r="J153" s="438"/>
    </row>
    <row r="154" spans="2:10">
      <c r="B154" s="438"/>
      <c r="C154" s="438"/>
      <c r="D154" s="438"/>
      <c r="E154" s="438"/>
      <c r="F154" s="438"/>
      <c r="G154" s="438"/>
      <c r="H154" s="438"/>
      <c r="I154" s="438"/>
      <c r="J154" s="438"/>
    </row>
    <row r="155" spans="2:10">
      <c r="B155" s="438"/>
      <c r="C155" s="438"/>
      <c r="D155" s="438"/>
      <c r="E155" s="438"/>
      <c r="F155" s="438"/>
      <c r="G155" s="438"/>
      <c r="H155" s="438"/>
      <c r="I155" s="438"/>
      <c r="J155" s="438"/>
    </row>
    <row r="156" spans="2:10">
      <c r="B156" s="438"/>
      <c r="C156" s="438"/>
      <c r="D156" s="438"/>
      <c r="E156" s="438"/>
      <c r="F156" s="438"/>
      <c r="G156" s="438"/>
      <c r="H156" s="438"/>
      <c r="I156" s="438"/>
      <c r="J156" s="438"/>
    </row>
    <row r="157" spans="2:10">
      <c r="B157" s="438"/>
      <c r="C157" s="438"/>
      <c r="D157" s="438"/>
      <c r="E157" s="438"/>
      <c r="F157" s="438"/>
      <c r="G157" s="438"/>
      <c r="H157" s="438"/>
      <c r="I157" s="438"/>
      <c r="J157" s="438"/>
    </row>
    <row r="158" spans="2:10">
      <c r="B158" s="438"/>
      <c r="C158" s="438"/>
      <c r="D158" s="438"/>
      <c r="E158" s="438"/>
      <c r="F158" s="438"/>
      <c r="G158" s="438"/>
      <c r="H158" s="438"/>
      <c r="I158" s="438"/>
      <c r="J158" s="438"/>
    </row>
    <row r="159" spans="2:10">
      <c r="B159" s="438"/>
      <c r="C159" s="438"/>
      <c r="D159" s="438"/>
      <c r="E159" s="438"/>
      <c r="F159" s="438"/>
      <c r="G159" s="438"/>
      <c r="H159" s="438"/>
      <c r="I159" s="438"/>
      <c r="J159" s="438"/>
    </row>
    <row r="160" spans="2:10">
      <c r="B160" s="438"/>
      <c r="C160" s="438"/>
      <c r="D160" s="438"/>
      <c r="E160" s="438"/>
      <c r="F160" s="438"/>
      <c r="G160" s="438"/>
      <c r="H160" s="438"/>
      <c r="I160" s="438"/>
      <c r="J160" s="438"/>
    </row>
    <row r="161" spans="2:10">
      <c r="B161" s="438"/>
      <c r="C161" s="438"/>
      <c r="D161" s="438"/>
      <c r="E161" s="438"/>
      <c r="F161" s="438"/>
      <c r="G161" s="438"/>
      <c r="H161" s="438"/>
      <c r="I161" s="438"/>
      <c r="J161" s="438"/>
    </row>
    <row r="162" spans="2:10">
      <c r="B162" s="438"/>
      <c r="C162" s="438"/>
      <c r="D162" s="438"/>
      <c r="E162" s="438"/>
      <c r="F162" s="438"/>
      <c r="G162" s="438"/>
      <c r="H162" s="438"/>
      <c r="I162" s="438"/>
      <c r="J162" s="438"/>
    </row>
    <row r="163" spans="2:10">
      <c r="B163" s="438"/>
      <c r="C163" s="438"/>
      <c r="D163" s="438"/>
      <c r="E163" s="438"/>
      <c r="F163" s="438"/>
      <c r="G163" s="438"/>
      <c r="H163" s="438"/>
      <c r="I163" s="438"/>
      <c r="J163" s="438"/>
    </row>
    <row r="164" spans="2:10">
      <c r="B164" s="438"/>
      <c r="C164" s="438"/>
      <c r="D164" s="438"/>
      <c r="E164" s="438"/>
      <c r="F164" s="438"/>
      <c r="G164" s="438"/>
      <c r="H164" s="438"/>
      <c r="I164" s="438"/>
      <c r="J164" s="438"/>
    </row>
    <row r="165" spans="2:10">
      <c r="B165" s="438"/>
      <c r="C165" s="438"/>
      <c r="D165" s="438"/>
      <c r="E165" s="438"/>
      <c r="F165" s="438"/>
      <c r="G165" s="438"/>
      <c r="H165" s="438"/>
      <c r="I165" s="438"/>
      <c r="J165" s="438"/>
    </row>
    <row r="166" spans="2:10">
      <c r="B166" s="438"/>
      <c r="C166" s="438"/>
      <c r="D166" s="438"/>
      <c r="E166" s="438"/>
      <c r="F166" s="438"/>
      <c r="G166" s="438"/>
      <c r="H166" s="438"/>
      <c r="I166" s="438"/>
      <c r="J166" s="438"/>
    </row>
    <row r="167" spans="2:10">
      <c r="B167" s="438"/>
      <c r="C167" s="438"/>
      <c r="D167" s="438"/>
      <c r="E167" s="438"/>
      <c r="F167" s="438"/>
      <c r="G167" s="438"/>
      <c r="H167" s="438"/>
      <c r="I167" s="438"/>
      <c r="J167" s="438"/>
    </row>
    <row r="168" spans="2:10">
      <c r="B168" s="438"/>
      <c r="C168" s="438"/>
      <c r="D168" s="438"/>
      <c r="E168" s="438"/>
      <c r="F168" s="438"/>
      <c r="G168" s="438"/>
      <c r="H168" s="438"/>
      <c r="I168" s="438"/>
      <c r="J168" s="438"/>
    </row>
    <row r="169" spans="2:10">
      <c r="B169" s="438"/>
      <c r="C169" s="438"/>
      <c r="D169" s="438"/>
      <c r="E169" s="438"/>
      <c r="F169" s="438"/>
      <c r="G169" s="438"/>
      <c r="H169" s="438"/>
      <c r="I169" s="438"/>
      <c r="J169" s="438"/>
    </row>
    <row r="170" spans="2:10">
      <c r="B170" s="438"/>
      <c r="C170" s="438"/>
      <c r="D170" s="438"/>
      <c r="E170" s="438"/>
      <c r="F170" s="438"/>
      <c r="G170" s="438"/>
      <c r="H170" s="438"/>
      <c r="I170" s="438"/>
      <c r="J170" s="438"/>
    </row>
    <row r="171" spans="2:10">
      <c r="B171" s="438"/>
      <c r="C171" s="438"/>
      <c r="D171" s="438"/>
      <c r="E171" s="438"/>
      <c r="F171" s="438"/>
      <c r="G171" s="438"/>
      <c r="H171" s="438"/>
      <c r="I171" s="438"/>
      <c r="J171" s="438"/>
    </row>
    <row r="172" spans="2:10">
      <c r="B172" s="438"/>
      <c r="C172" s="438"/>
      <c r="D172" s="438"/>
      <c r="E172" s="438"/>
      <c r="F172" s="438"/>
      <c r="G172" s="438"/>
      <c r="H172" s="438"/>
      <c r="I172" s="438"/>
      <c r="J172" s="438"/>
    </row>
    <row r="173" spans="2:10">
      <c r="B173" s="438"/>
      <c r="C173" s="438"/>
      <c r="D173" s="438"/>
      <c r="E173" s="438"/>
      <c r="F173" s="438"/>
      <c r="G173" s="438"/>
      <c r="H173" s="438"/>
      <c r="I173" s="438"/>
      <c r="J173" s="438"/>
    </row>
    <row r="174" spans="2:10">
      <c r="B174" s="438"/>
      <c r="C174" s="438"/>
      <c r="D174" s="438"/>
      <c r="E174" s="438"/>
      <c r="F174" s="438"/>
      <c r="G174" s="438"/>
      <c r="H174" s="438"/>
      <c r="I174" s="438"/>
      <c r="J174" s="438"/>
    </row>
    <row r="175" spans="2:10">
      <c r="B175" s="438"/>
      <c r="C175" s="438"/>
      <c r="D175" s="438"/>
      <c r="E175" s="438"/>
      <c r="F175" s="438"/>
      <c r="G175" s="438"/>
      <c r="H175" s="438"/>
      <c r="I175" s="438"/>
      <c r="J175" s="438"/>
    </row>
    <row r="176" spans="2:10">
      <c r="B176" s="438"/>
      <c r="C176" s="438"/>
      <c r="D176" s="438"/>
      <c r="E176" s="438"/>
      <c r="F176" s="438"/>
      <c r="G176" s="438"/>
      <c r="H176" s="438"/>
      <c r="I176" s="438"/>
      <c r="J176" s="438"/>
    </row>
    <row r="177" spans="2:10">
      <c r="B177" s="438"/>
      <c r="C177" s="438"/>
      <c r="D177" s="438"/>
      <c r="E177" s="438"/>
      <c r="F177" s="438"/>
      <c r="G177" s="438"/>
      <c r="H177" s="438"/>
      <c r="I177" s="438"/>
      <c r="J177" s="438"/>
    </row>
    <row r="178" spans="2:10">
      <c r="B178" s="438"/>
      <c r="C178" s="438"/>
      <c r="D178" s="438"/>
      <c r="E178" s="438"/>
      <c r="F178" s="438"/>
      <c r="G178" s="438"/>
      <c r="H178" s="438"/>
      <c r="I178" s="438"/>
      <c r="J178" s="438"/>
    </row>
    <row r="179" spans="2:10">
      <c r="B179" s="438"/>
      <c r="C179" s="438"/>
      <c r="D179" s="438"/>
      <c r="E179" s="438"/>
      <c r="F179" s="438"/>
      <c r="G179" s="438"/>
      <c r="H179" s="438"/>
      <c r="I179" s="438"/>
      <c r="J179" s="438"/>
    </row>
    <row r="180" spans="2:10">
      <c r="B180" s="438"/>
      <c r="C180" s="438"/>
      <c r="D180" s="438"/>
      <c r="E180" s="438"/>
      <c r="F180" s="438"/>
      <c r="G180" s="438"/>
      <c r="H180" s="438"/>
      <c r="I180" s="438"/>
      <c r="J180" s="438"/>
    </row>
    <row r="181" spans="2:10">
      <c r="H181" s="438"/>
      <c r="I181" s="438"/>
      <c r="J181" s="438"/>
    </row>
    <row r="182" spans="2:10">
      <c r="H182" s="438"/>
      <c r="I182" s="438"/>
      <c r="J182" s="438"/>
    </row>
    <row r="183" spans="2:10">
      <c r="H183" s="438"/>
      <c r="I183" s="438"/>
      <c r="J183" s="438"/>
    </row>
    <row r="184" spans="2:10">
      <c r="H184" s="438"/>
      <c r="I184" s="438"/>
      <c r="J184" s="438"/>
    </row>
    <row r="185" spans="2:10">
      <c r="H185" s="438"/>
      <c r="I185" s="438"/>
      <c r="J185" s="438"/>
    </row>
    <row r="186" spans="2:10">
      <c r="H186" s="438"/>
      <c r="I186" s="438"/>
      <c r="J186" s="438"/>
    </row>
    <row r="187" spans="2:10">
      <c r="H187" s="438"/>
      <c r="I187" s="438"/>
      <c r="J187" s="438"/>
    </row>
    <row r="188" spans="2:10">
      <c r="H188" s="438"/>
      <c r="I188" s="438"/>
      <c r="J188" s="438"/>
    </row>
    <row r="189" spans="2:10">
      <c r="H189" s="438"/>
      <c r="I189" s="438"/>
      <c r="J189" s="438"/>
    </row>
    <row r="190" spans="2:10">
      <c r="H190" s="438"/>
      <c r="I190" s="438"/>
      <c r="J190" s="438"/>
    </row>
    <row r="191" spans="2:10">
      <c r="H191" s="438"/>
      <c r="I191" s="438"/>
      <c r="J191" s="438"/>
    </row>
    <row r="192" spans="2:10">
      <c r="H192" s="438"/>
      <c r="I192" s="438"/>
      <c r="J192" s="438"/>
    </row>
    <row r="193" spans="8:10">
      <c r="H193" s="438"/>
      <c r="I193" s="438"/>
      <c r="J193" s="438"/>
    </row>
    <row r="194" spans="8:10">
      <c r="H194" s="438"/>
      <c r="I194" s="438"/>
      <c r="J194" s="438"/>
    </row>
    <row r="195" spans="8:10">
      <c r="H195" s="438"/>
      <c r="I195" s="438"/>
      <c r="J195" s="438"/>
    </row>
    <row r="196" spans="8:10">
      <c r="H196" s="438"/>
      <c r="I196" s="438"/>
      <c r="J196" s="438"/>
    </row>
    <row r="197" spans="8:10">
      <c r="H197" s="438"/>
      <c r="I197" s="438"/>
      <c r="J197" s="438"/>
    </row>
    <row r="198" spans="8:10">
      <c r="H198" s="438"/>
      <c r="I198" s="438"/>
      <c r="J198" s="438"/>
    </row>
    <row r="199" spans="8:10">
      <c r="H199" s="438"/>
      <c r="I199" s="438"/>
      <c r="J199" s="438"/>
    </row>
    <row r="200" spans="8:10">
      <c r="H200" s="438"/>
      <c r="I200" s="438"/>
      <c r="J200" s="438"/>
    </row>
    <row r="201" spans="8:10">
      <c r="H201" s="438"/>
      <c r="I201" s="438"/>
      <c r="J201" s="438"/>
    </row>
    <row r="202" spans="8:10">
      <c r="H202" s="438"/>
      <c r="I202" s="438"/>
      <c r="J202" s="438"/>
    </row>
    <row r="203" spans="8:10">
      <c r="H203" s="438"/>
      <c r="I203" s="438"/>
      <c r="J203" s="438"/>
    </row>
    <row r="204" spans="8:10">
      <c r="H204" s="438"/>
      <c r="I204" s="438"/>
      <c r="J204" s="438"/>
    </row>
    <row r="205" spans="8:10">
      <c r="H205" s="438"/>
      <c r="I205" s="438"/>
      <c r="J205" s="438"/>
    </row>
    <row r="206" spans="8:10">
      <c r="H206" s="438"/>
      <c r="I206" s="438"/>
      <c r="J206" s="438"/>
    </row>
    <row r="207" spans="8:10">
      <c r="H207" s="438"/>
      <c r="I207" s="438"/>
      <c r="J207" s="438"/>
    </row>
    <row r="208" spans="8:10">
      <c r="H208" s="438"/>
      <c r="I208" s="438"/>
      <c r="J208" s="438"/>
    </row>
    <row r="209" spans="8:10">
      <c r="H209" s="438"/>
      <c r="I209" s="438"/>
      <c r="J209" s="438"/>
    </row>
    <row r="210" spans="8:10">
      <c r="H210" s="438"/>
      <c r="I210" s="438"/>
      <c r="J210" s="438"/>
    </row>
    <row r="211" spans="8:10">
      <c r="H211" s="438"/>
      <c r="I211" s="438"/>
      <c r="J211" s="438"/>
    </row>
    <row r="212" spans="8:10">
      <c r="H212" s="438"/>
      <c r="I212" s="438"/>
      <c r="J212" s="438"/>
    </row>
    <row r="213" spans="8:10">
      <c r="H213" s="438"/>
      <c r="I213" s="438"/>
      <c r="J213" s="438"/>
    </row>
    <row r="214" spans="8:10">
      <c r="H214" s="438"/>
      <c r="I214" s="438"/>
      <c r="J214" s="438"/>
    </row>
    <row r="215" spans="8:10">
      <c r="H215" s="438"/>
      <c r="I215" s="438"/>
      <c r="J215" s="438"/>
    </row>
    <row r="216" spans="8:10">
      <c r="H216" s="438"/>
      <c r="I216" s="438"/>
      <c r="J216" s="438"/>
    </row>
    <row r="217" spans="8:10">
      <c r="H217" s="438"/>
      <c r="I217" s="438"/>
      <c r="J217" s="438"/>
    </row>
    <row r="218" spans="8:10">
      <c r="H218" s="438"/>
      <c r="I218" s="438"/>
      <c r="J218" s="438"/>
    </row>
    <row r="219" spans="8:10">
      <c r="H219" s="438"/>
      <c r="I219" s="438"/>
      <c r="J219" s="438"/>
    </row>
    <row r="220" spans="8:10">
      <c r="H220" s="438"/>
      <c r="I220" s="438"/>
      <c r="J220" s="438"/>
    </row>
    <row r="221" spans="8:10">
      <c r="H221" s="438"/>
      <c r="I221" s="438"/>
      <c r="J221" s="438"/>
    </row>
    <row r="222" spans="8:10">
      <c r="H222" s="438"/>
      <c r="I222" s="438"/>
      <c r="J222" s="438"/>
    </row>
    <row r="223" spans="8:10">
      <c r="H223" s="438"/>
      <c r="I223" s="438"/>
      <c r="J223" s="438"/>
    </row>
    <row r="224" spans="8:10">
      <c r="H224" s="438"/>
      <c r="I224" s="438"/>
      <c r="J224" s="438"/>
    </row>
    <row r="225" spans="8:10">
      <c r="H225" s="438"/>
      <c r="I225" s="438"/>
      <c r="J225" s="438"/>
    </row>
    <row r="226" spans="8:10">
      <c r="H226" s="438"/>
      <c r="I226" s="438"/>
      <c r="J226" s="438"/>
    </row>
    <row r="227" spans="8:10">
      <c r="H227" s="438"/>
      <c r="I227" s="438"/>
      <c r="J227" s="438"/>
    </row>
    <row r="228" spans="8:10">
      <c r="H228" s="438"/>
      <c r="I228" s="438"/>
      <c r="J228" s="438"/>
    </row>
    <row r="229" spans="8:10">
      <c r="H229" s="438"/>
      <c r="I229" s="438"/>
      <c r="J229" s="438"/>
    </row>
    <row r="230" spans="8:10">
      <c r="H230" s="438"/>
      <c r="I230" s="438"/>
      <c r="J230" s="438"/>
    </row>
    <row r="231" spans="8:10">
      <c r="H231" s="438"/>
      <c r="I231" s="438"/>
      <c r="J231" s="438"/>
    </row>
    <row r="232" spans="8:10">
      <c r="H232" s="438"/>
      <c r="I232" s="438"/>
      <c r="J232" s="438"/>
    </row>
    <row r="233" spans="8:10">
      <c r="H233" s="438"/>
      <c r="I233" s="438"/>
      <c r="J233" s="438"/>
    </row>
    <row r="234" spans="8:10">
      <c r="H234" s="438"/>
      <c r="I234" s="438"/>
      <c r="J234" s="438"/>
    </row>
    <row r="235" spans="8:10">
      <c r="H235" s="438"/>
      <c r="I235" s="438"/>
      <c r="J235" s="438"/>
    </row>
    <row r="236" spans="8:10">
      <c r="H236" s="438"/>
      <c r="I236" s="438"/>
      <c r="J236" s="438"/>
    </row>
    <row r="237" spans="8:10">
      <c r="H237" s="438"/>
      <c r="I237" s="438"/>
      <c r="J237" s="438"/>
    </row>
    <row r="238" spans="8:10">
      <c r="H238" s="438"/>
      <c r="I238" s="438"/>
      <c r="J238" s="438"/>
    </row>
    <row r="239" spans="8:10">
      <c r="H239" s="438"/>
      <c r="I239" s="438"/>
      <c r="J239" s="438"/>
    </row>
    <row r="240" spans="8:10">
      <c r="H240" s="438"/>
      <c r="I240" s="438"/>
      <c r="J240" s="438"/>
    </row>
    <row r="241" spans="8:10">
      <c r="H241" s="438"/>
      <c r="I241" s="438"/>
      <c r="J241" s="438"/>
    </row>
    <row r="242" spans="8:10">
      <c r="H242" s="438"/>
      <c r="I242" s="438"/>
      <c r="J242" s="438"/>
    </row>
    <row r="243" spans="8:10">
      <c r="H243" s="438"/>
      <c r="I243" s="438"/>
      <c r="J243" s="438"/>
    </row>
    <row r="244" spans="8:10">
      <c r="H244" s="438"/>
      <c r="I244" s="438"/>
      <c r="J244" s="438"/>
    </row>
    <row r="245" spans="8:10">
      <c r="H245" s="438"/>
      <c r="I245" s="438"/>
      <c r="J245" s="438"/>
    </row>
    <row r="246" spans="8:10">
      <c r="H246" s="438"/>
      <c r="I246" s="438"/>
      <c r="J246" s="438"/>
    </row>
    <row r="247" spans="8:10">
      <c r="H247" s="438"/>
      <c r="I247" s="438"/>
      <c r="J247" s="438"/>
    </row>
    <row r="248" spans="8:10">
      <c r="H248" s="438"/>
      <c r="I248" s="438"/>
      <c r="J248" s="438"/>
    </row>
    <row r="249" spans="8:10">
      <c r="H249" s="438"/>
      <c r="I249" s="438"/>
      <c r="J249" s="438"/>
    </row>
    <row r="250" spans="8:10">
      <c r="H250" s="438"/>
      <c r="I250" s="438"/>
      <c r="J250" s="438"/>
    </row>
    <row r="251" spans="8:10">
      <c r="H251" s="438"/>
      <c r="I251" s="438"/>
      <c r="J251" s="438"/>
    </row>
    <row r="252" spans="8:10">
      <c r="H252" s="438"/>
      <c r="I252" s="438"/>
      <c r="J252" s="438"/>
    </row>
    <row r="253" spans="8:10">
      <c r="H253" s="438"/>
      <c r="I253" s="438"/>
      <c r="J253" s="438"/>
    </row>
    <row r="254" spans="8:10">
      <c r="H254" s="438"/>
      <c r="I254" s="438"/>
      <c r="J254" s="438"/>
    </row>
    <row r="255" spans="8:10">
      <c r="H255" s="438"/>
      <c r="I255" s="438"/>
      <c r="J255" s="438"/>
    </row>
    <row r="256" spans="8:10">
      <c r="H256" s="438"/>
      <c r="I256" s="438"/>
      <c r="J256" s="438"/>
    </row>
    <row r="257" spans="8:10">
      <c r="H257" s="438"/>
      <c r="I257" s="438"/>
      <c r="J257" s="438"/>
    </row>
    <row r="258" spans="8:10">
      <c r="H258" s="438"/>
      <c r="I258" s="438"/>
      <c r="J258" s="438"/>
    </row>
    <row r="259" spans="8:10">
      <c r="H259" s="438"/>
      <c r="I259" s="438"/>
      <c r="J259" s="438"/>
    </row>
  </sheetData>
  <autoFilter ref="A9:H135">
    <extLst/>
  </autoFilter>
  <mergeCells count="12">
    <mergeCell ref="A1:J1"/>
    <mergeCell ref="B3:J3"/>
    <mergeCell ref="B4:J4"/>
    <mergeCell ref="B5:J5"/>
    <mergeCell ref="D70:E70"/>
    <mergeCell ref="C137:E137"/>
    <mergeCell ref="C139:E139"/>
    <mergeCell ref="I73:J73"/>
    <mergeCell ref="D104:E104"/>
    <mergeCell ref="D117:E117"/>
    <mergeCell ref="D124:E124"/>
    <mergeCell ref="D135:E135"/>
  </mergeCells>
  <phoneticPr fontId="40" type="noConversion"/>
  <pageMargins left="0.68888888888888899" right="0.69930555555555596" top="0.329166666666667" bottom="0.329166666666667" header="0.3" footer="0.3"/>
  <pageSetup scale="72" orientation="portrait" r:id="rId1"/>
  <rowBreaks count="1" manualBreakCount="1">
    <brk id="72" max="16383" man="1"/>
  </rowBreaks>
  <legacyDrawing r:id="rId2"/>
</worksheet>
</file>

<file path=xl/worksheets/sheet4.xml><?xml version="1.0" encoding="utf-8"?>
<worksheet xmlns="http://schemas.openxmlformats.org/spreadsheetml/2006/main" xmlns:r="http://schemas.openxmlformats.org/officeDocument/2006/relationships">
  <dimension ref="B1:N162"/>
  <sheetViews>
    <sheetView view="pageBreakPreview" topLeftCell="A37" zoomScaleSheetLayoutView="100" workbookViewId="0">
      <selection activeCell="I19" sqref="I19"/>
    </sheetView>
  </sheetViews>
  <sheetFormatPr defaultColWidth="11.42578125" defaultRowHeight="12.75"/>
  <cols>
    <col min="1" max="1" width="3.7109375" style="329" customWidth="1"/>
    <col min="2" max="2" width="39.7109375" style="329" customWidth="1"/>
    <col min="3" max="3" width="43.7109375" style="329" hidden="1" customWidth="1"/>
    <col min="4" max="4" width="49.85546875" style="329" hidden="1" customWidth="1"/>
    <col min="5" max="5" width="27.85546875" style="329" customWidth="1"/>
    <col min="6" max="6" width="18.85546875" style="329" hidden="1" customWidth="1"/>
    <col min="7" max="7" width="17.5703125" style="329" customWidth="1"/>
    <col min="8" max="8" width="18.28515625" style="329" hidden="1" customWidth="1"/>
    <col min="9" max="9" width="21" style="329" customWidth="1"/>
    <col min="10" max="10" width="29.85546875" style="329" hidden="1" customWidth="1"/>
    <col min="11" max="11" width="29" style="330" customWidth="1"/>
    <col min="12" max="16384" width="11.42578125" style="329"/>
  </cols>
  <sheetData>
    <row r="1" spans="2:13" ht="3" customHeight="1"/>
    <row r="2" spans="2:13" customFormat="1" ht="15.75">
      <c r="B2" s="651" t="s">
        <v>223</v>
      </c>
      <c r="C2" s="651"/>
      <c r="D2" s="651"/>
      <c r="E2" s="651"/>
      <c r="F2" s="651"/>
      <c r="G2" s="651"/>
      <c r="H2" s="651"/>
      <c r="I2" s="651"/>
      <c r="J2" s="366"/>
      <c r="K2" s="367"/>
    </row>
    <row r="3" spans="2:13" customFormat="1" ht="5.25" customHeight="1">
      <c r="B3" s="331"/>
      <c r="K3" s="368"/>
    </row>
    <row r="4" spans="2:13" customFormat="1" ht="17.25" customHeight="1">
      <c r="B4" s="332"/>
      <c r="C4" t="s">
        <v>224</v>
      </c>
      <c r="D4" s="329"/>
      <c r="E4" s="649" t="s">
        <v>225</v>
      </c>
      <c r="F4" s="652"/>
      <c r="G4" s="652"/>
      <c r="H4" s="652"/>
      <c r="I4" s="652"/>
      <c r="J4" s="652"/>
      <c r="K4" s="652"/>
    </row>
    <row r="5" spans="2:13" customFormat="1" ht="26.25" customHeight="1">
      <c r="B5" s="334"/>
      <c r="C5" t="s">
        <v>226</v>
      </c>
      <c r="E5" s="653" t="s">
        <v>227</v>
      </c>
      <c r="F5" s="654"/>
      <c r="G5" s="654"/>
      <c r="H5" s="654"/>
      <c r="I5" s="654"/>
      <c r="J5" s="654"/>
      <c r="K5" s="655"/>
    </row>
    <row r="6" spans="2:13" s="17" customFormat="1" ht="21" customHeight="1">
      <c r="B6" s="335" t="s">
        <v>228</v>
      </c>
      <c r="C6" s="335"/>
      <c r="D6" s="335"/>
      <c r="E6" s="335"/>
      <c r="F6" s="335"/>
      <c r="G6" s="335"/>
      <c r="H6" s="335"/>
      <c r="I6" s="369" t="s">
        <v>229</v>
      </c>
      <c r="K6" s="370"/>
    </row>
    <row r="8" spans="2:13">
      <c r="B8" s="336" t="s">
        <v>230</v>
      </c>
      <c r="C8" s="336" t="s">
        <v>231</v>
      </c>
      <c r="D8" s="337">
        <v>3</v>
      </c>
      <c r="E8" s="338">
        <v>3</v>
      </c>
      <c r="F8" s="338">
        <v>2</v>
      </c>
      <c r="G8" s="338">
        <v>2</v>
      </c>
      <c r="H8" s="338">
        <v>1</v>
      </c>
      <c r="I8" s="338">
        <v>1</v>
      </c>
      <c r="J8" s="371">
        <v>0</v>
      </c>
      <c r="K8" s="338">
        <v>0</v>
      </c>
      <c r="L8" s="372"/>
      <c r="M8" s="372"/>
    </row>
    <row r="9" spans="2:13" s="327" customFormat="1" ht="3" customHeight="1">
      <c r="D9" s="339"/>
      <c r="E9" s="339"/>
      <c r="F9" s="339"/>
      <c r="G9" s="339"/>
      <c r="H9" s="339"/>
      <c r="I9" s="339"/>
      <c r="J9" s="339"/>
      <c r="K9" s="373"/>
      <c r="M9" s="372"/>
    </row>
    <row r="10" spans="2:13">
      <c r="B10" s="340" t="s">
        <v>122</v>
      </c>
      <c r="C10" s="341" t="s">
        <v>232</v>
      </c>
      <c r="D10" s="342" t="s">
        <v>233</v>
      </c>
      <c r="E10" s="343" t="s">
        <v>234</v>
      </c>
      <c r="F10" s="343"/>
      <c r="G10" s="344"/>
      <c r="H10" s="344" t="s">
        <v>235</v>
      </c>
      <c r="I10" s="344" t="s">
        <v>236</v>
      </c>
      <c r="J10" s="374" t="s">
        <v>237</v>
      </c>
      <c r="K10" s="375" t="s">
        <v>238</v>
      </c>
      <c r="M10" s="372"/>
    </row>
    <row r="11" spans="2:13" ht="12.75" customHeight="1">
      <c r="B11" s="345" t="s">
        <v>239</v>
      </c>
      <c r="C11" s="341" t="s">
        <v>240</v>
      </c>
      <c r="D11" s="342" t="s">
        <v>241</v>
      </c>
      <c r="E11" s="343" t="s">
        <v>241</v>
      </c>
      <c r="F11" s="343" t="s">
        <v>242</v>
      </c>
      <c r="G11" s="343" t="s">
        <v>242</v>
      </c>
      <c r="H11" s="343" t="s">
        <v>243</v>
      </c>
      <c r="I11" s="343" t="s">
        <v>243</v>
      </c>
      <c r="J11" s="375" t="s">
        <v>244</v>
      </c>
      <c r="K11" s="375" t="s">
        <v>244</v>
      </c>
      <c r="M11" s="372"/>
    </row>
    <row r="12" spans="2:13" ht="25.5" customHeight="1">
      <c r="B12" s="346" t="s">
        <v>245</v>
      </c>
      <c r="C12" s="333" t="s">
        <v>246</v>
      </c>
      <c r="D12" s="342" t="s">
        <v>247</v>
      </c>
      <c r="E12" s="343" t="s">
        <v>247</v>
      </c>
      <c r="F12" s="343" t="s">
        <v>248</v>
      </c>
      <c r="G12" s="343" t="s">
        <v>248</v>
      </c>
      <c r="H12" s="343" t="s">
        <v>249</v>
      </c>
      <c r="I12" s="343" t="s">
        <v>249</v>
      </c>
      <c r="J12" s="375" t="s">
        <v>250</v>
      </c>
      <c r="K12" s="375" t="s">
        <v>250</v>
      </c>
      <c r="M12" s="372"/>
    </row>
    <row r="13" spans="2:13" ht="13.5" customHeight="1">
      <c r="B13" s="346" t="s">
        <v>251</v>
      </c>
      <c r="C13" s="333" t="s">
        <v>252</v>
      </c>
      <c r="D13" s="342" t="s">
        <v>253</v>
      </c>
      <c r="E13" s="347" t="s">
        <v>254</v>
      </c>
      <c r="F13" s="343"/>
      <c r="G13" s="343"/>
      <c r="H13" s="343"/>
      <c r="I13" s="343"/>
      <c r="J13" s="375" t="s">
        <v>255</v>
      </c>
      <c r="K13" s="375" t="s">
        <v>256</v>
      </c>
      <c r="M13" s="372"/>
    </row>
    <row r="14" spans="2:13" ht="14.25" customHeight="1">
      <c r="B14" s="348" t="s">
        <v>126</v>
      </c>
      <c r="C14" s="341" t="s">
        <v>257</v>
      </c>
      <c r="D14" s="342" t="s">
        <v>258</v>
      </c>
      <c r="E14" s="343" t="s">
        <v>259</v>
      </c>
      <c r="F14" s="343"/>
      <c r="G14" s="343"/>
      <c r="H14" s="343"/>
      <c r="I14" s="343" t="s">
        <v>260</v>
      </c>
      <c r="J14" s="375" t="s">
        <v>261</v>
      </c>
      <c r="K14" s="375" t="s">
        <v>260</v>
      </c>
      <c r="M14" s="372"/>
    </row>
    <row r="15" spans="2:13" ht="13.5" customHeight="1">
      <c r="B15" s="349" t="s">
        <v>127</v>
      </c>
      <c r="C15" s="341" t="s">
        <v>262</v>
      </c>
      <c r="D15" s="350" t="s">
        <v>263</v>
      </c>
      <c r="E15" s="351" t="s">
        <v>264</v>
      </c>
      <c r="F15" s="343"/>
      <c r="G15" s="343"/>
      <c r="H15" s="343"/>
      <c r="I15" s="343"/>
      <c r="J15" s="375" t="s">
        <v>265</v>
      </c>
      <c r="K15" s="375" t="s">
        <v>266</v>
      </c>
      <c r="M15" s="372"/>
    </row>
    <row r="16" spans="2:13" ht="13.5" customHeight="1">
      <c r="B16" s="349" t="s">
        <v>128</v>
      </c>
      <c r="C16" s="341" t="s">
        <v>267</v>
      </c>
      <c r="D16" s="342" t="s">
        <v>268</v>
      </c>
      <c r="E16" s="352" t="s">
        <v>269</v>
      </c>
      <c r="F16" s="343"/>
      <c r="G16" s="343"/>
      <c r="H16" s="343" t="s">
        <v>270</v>
      </c>
      <c r="I16" s="344" t="s">
        <v>271</v>
      </c>
      <c r="J16" s="375" t="s">
        <v>265</v>
      </c>
      <c r="K16" s="374" t="s">
        <v>272</v>
      </c>
      <c r="M16" s="372"/>
    </row>
    <row r="17" spans="2:13" ht="13.5" customHeight="1">
      <c r="B17" s="353" t="s">
        <v>129</v>
      </c>
      <c r="C17" s="341" t="s">
        <v>273</v>
      </c>
      <c r="D17" s="342" t="s">
        <v>274</v>
      </c>
      <c r="E17" s="343" t="s">
        <v>275</v>
      </c>
      <c r="F17" s="343"/>
      <c r="G17" s="343"/>
      <c r="H17" s="343"/>
      <c r="I17" s="343"/>
      <c r="J17" s="375" t="s">
        <v>265</v>
      </c>
      <c r="K17" s="375" t="s">
        <v>266</v>
      </c>
      <c r="M17" s="372"/>
    </row>
    <row r="18" spans="2:13" ht="13.5" customHeight="1">
      <c r="B18" s="353" t="s">
        <v>130</v>
      </c>
      <c r="C18" s="341" t="s">
        <v>276</v>
      </c>
      <c r="D18" s="342" t="s">
        <v>268</v>
      </c>
      <c r="E18" s="343" t="s">
        <v>277</v>
      </c>
      <c r="F18" s="343"/>
      <c r="G18" s="343"/>
      <c r="H18" s="343" t="s">
        <v>278</v>
      </c>
      <c r="I18" s="343" t="s">
        <v>279</v>
      </c>
      <c r="J18" s="375" t="s">
        <v>280</v>
      </c>
      <c r="K18" s="375" t="s">
        <v>281</v>
      </c>
      <c r="M18" s="372"/>
    </row>
    <row r="19" spans="2:13" ht="13.5" customHeight="1">
      <c r="B19" s="353" t="s">
        <v>131</v>
      </c>
      <c r="C19" s="341" t="s">
        <v>282</v>
      </c>
      <c r="D19" s="342" t="s">
        <v>283</v>
      </c>
      <c r="E19" s="343" t="s">
        <v>284</v>
      </c>
      <c r="F19" s="343" t="s">
        <v>285</v>
      </c>
      <c r="G19" s="343" t="s">
        <v>286</v>
      </c>
      <c r="H19" s="343" t="s">
        <v>287</v>
      </c>
      <c r="I19" s="343" t="s">
        <v>288</v>
      </c>
      <c r="J19" s="375" t="s">
        <v>265</v>
      </c>
      <c r="K19" s="375" t="s">
        <v>266</v>
      </c>
      <c r="M19" s="372"/>
    </row>
    <row r="20" spans="2:13" ht="13.5" customHeight="1">
      <c r="B20" s="353" t="s">
        <v>132</v>
      </c>
      <c r="C20" s="341" t="s">
        <v>289</v>
      </c>
      <c r="D20" s="342" t="s">
        <v>274</v>
      </c>
      <c r="E20" s="343" t="s">
        <v>275</v>
      </c>
      <c r="F20" s="343"/>
      <c r="G20" s="343"/>
      <c r="H20" s="343"/>
      <c r="I20" s="343"/>
      <c r="J20" s="375" t="s">
        <v>265</v>
      </c>
      <c r="K20" s="374" t="s">
        <v>266</v>
      </c>
      <c r="M20" s="372"/>
    </row>
    <row r="21" spans="2:13" ht="13.5" customHeight="1">
      <c r="B21" s="349" t="s">
        <v>133</v>
      </c>
      <c r="C21" s="341" t="s">
        <v>290</v>
      </c>
      <c r="D21" s="342" t="s">
        <v>274</v>
      </c>
      <c r="E21" s="343" t="s">
        <v>275</v>
      </c>
      <c r="F21" s="343"/>
      <c r="G21" s="343"/>
      <c r="H21" s="343"/>
      <c r="I21" s="343"/>
      <c r="J21" s="375" t="s">
        <v>291</v>
      </c>
      <c r="K21" s="375" t="s">
        <v>292</v>
      </c>
      <c r="M21" s="372"/>
    </row>
    <row r="22" spans="2:13" ht="13.5" customHeight="1">
      <c r="B22" s="340" t="s">
        <v>134</v>
      </c>
      <c r="C22" s="354" t="s">
        <v>293</v>
      </c>
      <c r="D22" s="342" t="s">
        <v>274</v>
      </c>
      <c r="E22" s="343" t="s">
        <v>275</v>
      </c>
      <c r="F22" s="343"/>
      <c r="G22" s="343"/>
      <c r="H22" s="343"/>
      <c r="I22" s="343"/>
      <c r="J22" s="375" t="s">
        <v>294</v>
      </c>
      <c r="K22" s="375" t="s">
        <v>295</v>
      </c>
      <c r="L22" s="372"/>
      <c r="M22" s="372"/>
    </row>
    <row r="23" spans="2:13" ht="13.5" customHeight="1">
      <c r="B23" s="340" t="s">
        <v>135</v>
      </c>
      <c r="C23" s="355" t="s">
        <v>296</v>
      </c>
      <c r="D23" s="356" t="s">
        <v>297</v>
      </c>
      <c r="E23" s="344" t="s">
        <v>298</v>
      </c>
      <c r="F23" s="343"/>
      <c r="G23" s="343"/>
      <c r="H23" s="343"/>
      <c r="I23" s="343"/>
      <c r="J23" s="375" t="s">
        <v>294</v>
      </c>
      <c r="K23" s="374" t="s">
        <v>299</v>
      </c>
      <c r="M23" s="372"/>
    </row>
    <row r="24" spans="2:13" ht="13.5" customHeight="1">
      <c r="B24" s="353" t="s">
        <v>136</v>
      </c>
      <c r="C24" s="354" t="s">
        <v>300</v>
      </c>
      <c r="D24" s="342" t="s">
        <v>301</v>
      </c>
      <c r="E24" s="343" t="s">
        <v>302</v>
      </c>
      <c r="F24" s="343"/>
      <c r="G24" s="343"/>
      <c r="H24" s="343"/>
      <c r="I24" s="343"/>
      <c r="J24" s="375" t="s">
        <v>303</v>
      </c>
      <c r="K24" s="375" t="s">
        <v>304</v>
      </c>
      <c r="M24" s="372"/>
    </row>
    <row r="25" spans="2:13" ht="15" customHeight="1">
      <c r="B25" s="340" t="s">
        <v>137</v>
      </c>
      <c r="C25" s="354" t="s">
        <v>305</v>
      </c>
      <c r="D25" s="356" t="s">
        <v>306</v>
      </c>
      <c r="E25" s="343" t="s">
        <v>277</v>
      </c>
      <c r="F25" s="343"/>
      <c r="G25" s="343"/>
      <c r="H25" s="343"/>
      <c r="I25" s="343"/>
      <c r="J25" s="375"/>
      <c r="K25" s="374" t="s">
        <v>307</v>
      </c>
      <c r="L25" s="372"/>
      <c r="M25" s="372"/>
    </row>
    <row r="26" spans="2:13" ht="13.5" customHeight="1">
      <c r="B26" s="340" t="s">
        <v>138</v>
      </c>
      <c r="C26" s="354" t="s">
        <v>308</v>
      </c>
      <c r="D26" s="342" t="s">
        <v>309</v>
      </c>
      <c r="E26" s="343" t="s">
        <v>277</v>
      </c>
      <c r="F26" s="343"/>
      <c r="G26" s="343"/>
      <c r="H26" s="343"/>
      <c r="I26" s="343"/>
      <c r="J26" s="375"/>
      <c r="K26" s="374" t="s">
        <v>307</v>
      </c>
      <c r="L26" s="372"/>
      <c r="M26" s="372"/>
    </row>
    <row r="27" spans="2:13" ht="15" customHeight="1">
      <c r="B27" s="340" t="s">
        <v>139</v>
      </c>
      <c r="C27" s="354" t="s">
        <v>310</v>
      </c>
      <c r="D27" s="342" t="s">
        <v>311</v>
      </c>
      <c r="E27" s="343" t="s">
        <v>312</v>
      </c>
      <c r="F27" s="343"/>
      <c r="G27" s="343"/>
      <c r="H27" s="343"/>
      <c r="I27" s="343"/>
      <c r="J27" s="375" t="s">
        <v>313</v>
      </c>
      <c r="K27" s="375" t="s">
        <v>314</v>
      </c>
      <c r="M27" s="372"/>
    </row>
    <row r="28" spans="2:13" ht="14.25" customHeight="1">
      <c r="B28" s="340" t="s">
        <v>140</v>
      </c>
      <c r="C28" s="354" t="s">
        <v>315</v>
      </c>
      <c r="D28" s="342" t="s">
        <v>311</v>
      </c>
      <c r="E28" s="343" t="s">
        <v>312</v>
      </c>
      <c r="F28" s="343"/>
      <c r="G28" s="343"/>
      <c r="H28" s="343"/>
      <c r="I28" s="343"/>
      <c r="J28" s="375" t="s">
        <v>313</v>
      </c>
      <c r="K28" s="375" t="s">
        <v>314</v>
      </c>
      <c r="M28" s="372"/>
    </row>
    <row r="29" spans="2:13" ht="12.75" customHeight="1">
      <c r="B29" s="353" t="s">
        <v>141</v>
      </c>
      <c r="C29" s="354" t="s">
        <v>316</v>
      </c>
      <c r="D29" s="342" t="s">
        <v>317</v>
      </c>
      <c r="E29" s="343" t="s">
        <v>318</v>
      </c>
      <c r="F29" s="343"/>
      <c r="G29" s="343"/>
      <c r="H29" s="343" t="s">
        <v>319</v>
      </c>
      <c r="I29" s="343" t="s">
        <v>320</v>
      </c>
      <c r="J29" s="375" t="s">
        <v>321</v>
      </c>
      <c r="K29" s="375" t="s">
        <v>322</v>
      </c>
      <c r="M29" s="372"/>
    </row>
    <row r="30" spans="2:13" ht="12.75" customHeight="1">
      <c r="B30" s="353" t="s">
        <v>142</v>
      </c>
      <c r="C30" s="354" t="s">
        <v>323</v>
      </c>
      <c r="D30" s="342" t="s">
        <v>317</v>
      </c>
      <c r="E30" s="343" t="s">
        <v>318</v>
      </c>
      <c r="F30" s="343"/>
      <c r="G30" s="343"/>
      <c r="H30" s="343" t="s">
        <v>319</v>
      </c>
      <c r="I30" s="343" t="s">
        <v>320</v>
      </c>
      <c r="J30" s="375" t="s">
        <v>321</v>
      </c>
      <c r="K30" s="375" t="s">
        <v>322</v>
      </c>
      <c r="M30" s="372"/>
    </row>
    <row r="31" spans="2:13" ht="12.75" customHeight="1">
      <c r="B31" s="340" t="s">
        <v>143</v>
      </c>
      <c r="C31" s="354" t="s">
        <v>324</v>
      </c>
      <c r="D31" s="356" t="s">
        <v>325</v>
      </c>
      <c r="E31" s="344" t="s">
        <v>326</v>
      </c>
      <c r="F31" s="343"/>
      <c r="G31" s="343"/>
      <c r="H31" s="343" t="s">
        <v>319</v>
      </c>
      <c r="I31" s="343"/>
      <c r="J31" s="375" t="s">
        <v>265</v>
      </c>
      <c r="K31" s="375" t="s">
        <v>327</v>
      </c>
      <c r="M31" s="372"/>
    </row>
    <row r="32" spans="2:13" ht="14.25" customHeight="1">
      <c r="B32" s="349" t="s">
        <v>144</v>
      </c>
      <c r="C32" s="355" t="s">
        <v>328</v>
      </c>
      <c r="D32" s="342" t="s">
        <v>317</v>
      </c>
      <c r="E32" s="343" t="s">
        <v>318</v>
      </c>
      <c r="F32" s="343"/>
      <c r="G32" s="343"/>
      <c r="H32" s="343"/>
      <c r="I32" s="343"/>
      <c r="J32" s="375"/>
      <c r="K32" s="374" t="s">
        <v>266</v>
      </c>
      <c r="M32" s="372"/>
    </row>
    <row r="33" spans="2:13" ht="14.25" customHeight="1">
      <c r="B33" s="349" t="s">
        <v>145</v>
      </c>
      <c r="C33" s="355" t="s">
        <v>329</v>
      </c>
      <c r="D33" s="342" t="s">
        <v>317</v>
      </c>
      <c r="E33" s="343" t="s">
        <v>318</v>
      </c>
      <c r="F33" s="343"/>
      <c r="G33" s="343"/>
      <c r="H33" s="343"/>
      <c r="I33" s="343"/>
      <c r="J33" s="375"/>
      <c r="K33" s="374" t="s">
        <v>266</v>
      </c>
      <c r="M33" s="372"/>
    </row>
    <row r="34" spans="2:13" ht="13.5" customHeight="1">
      <c r="B34" s="349" t="s">
        <v>146</v>
      </c>
      <c r="C34" s="354" t="s">
        <v>330</v>
      </c>
      <c r="D34" s="342" t="s">
        <v>317</v>
      </c>
      <c r="E34" s="343" t="s">
        <v>318</v>
      </c>
      <c r="F34" s="343"/>
      <c r="G34" s="343"/>
      <c r="H34" s="343" t="s">
        <v>331</v>
      </c>
      <c r="I34" s="343" t="s">
        <v>332</v>
      </c>
      <c r="J34" s="375" t="s">
        <v>333</v>
      </c>
      <c r="K34" s="375" t="s">
        <v>334</v>
      </c>
      <c r="M34" s="372"/>
    </row>
    <row r="35" spans="2:13" ht="13.5" customHeight="1">
      <c r="B35" s="349" t="s">
        <v>147</v>
      </c>
      <c r="C35" s="354" t="s">
        <v>335</v>
      </c>
      <c r="D35" s="342" t="s">
        <v>317</v>
      </c>
      <c r="E35" s="343" t="s">
        <v>318</v>
      </c>
      <c r="F35" s="343"/>
      <c r="G35" s="343"/>
      <c r="H35" s="343" t="s">
        <v>287</v>
      </c>
      <c r="I35" s="343" t="s">
        <v>288</v>
      </c>
      <c r="J35" s="375" t="s">
        <v>336</v>
      </c>
      <c r="K35" s="375" t="s">
        <v>327</v>
      </c>
      <c r="M35" s="372"/>
    </row>
    <row r="36" spans="2:13" ht="13.5" customHeight="1">
      <c r="B36" s="349" t="s">
        <v>148</v>
      </c>
      <c r="C36" s="341" t="s">
        <v>337</v>
      </c>
      <c r="D36" s="342" t="s">
        <v>317</v>
      </c>
      <c r="E36" s="343" t="s">
        <v>318</v>
      </c>
      <c r="F36" s="343"/>
      <c r="G36" s="343"/>
      <c r="H36" s="343"/>
      <c r="I36" s="343"/>
      <c r="J36" s="375" t="s">
        <v>338</v>
      </c>
      <c r="K36" s="375" t="s">
        <v>339</v>
      </c>
      <c r="M36" s="372"/>
    </row>
    <row r="37" spans="2:13" ht="12.75" customHeight="1">
      <c r="B37" s="349" t="s">
        <v>149</v>
      </c>
      <c r="C37" s="354" t="s">
        <v>340</v>
      </c>
      <c r="D37" s="342" t="s">
        <v>317</v>
      </c>
      <c r="E37" s="343" t="s">
        <v>318</v>
      </c>
      <c r="F37" s="343" t="s">
        <v>341</v>
      </c>
      <c r="G37" s="343" t="s">
        <v>342</v>
      </c>
      <c r="H37" s="343"/>
      <c r="I37" s="343"/>
      <c r="J37" s="375" t="s">
        <v>343</v>
      </c>
      <c r="K37" s="375" t="s">
        <v>344</v>
      </c>
      <c r="M37" s="372"/>
    </row>
    <row r="38" spans="2:13" ht="29.25" customHeight="1">
      <c r="B38" s="340" t="s">
        <v>150</v>
      </c>
      <c r="C38" s="355" t="s">
        <v>345</v>
      </c>
      <c r="D38" s="356" t="s">
        <v>346</v>
      </c>
      <c r="E38" s="344" t="s">
        <v>347</v>
      </c>
      <c r="F38" s="343"/>
      <c r="G38" s="343"/>
      <c r="H38" s="343"/>
      <c r="I38" s="343"/>
      <c r="J38" s="344" t="s">
        <v>348</v>
      </c>
      <c r="K38" s="374" t="s">
        <v>349</v>
      </c>
      <c r="M38" s="372"/>
    </row>
    <row r="39" spans="2:13" ht="29.25" customHeight="1">
      <c r="B39" s="357" t="s">
        <v>151</v>
      </c>
      <c r="C39" s="358" t="s">
        <v>350</v>
      </c>
      <c r="D39" s="356" t="s">
        <v>351</v>
      </c>
      <c r="E39" s="359" t="s">
        <v>352</v>
      </c>
      <c r="F39" s="343"/>
      <c r="G39" s="343"/>
      <c r="H39" s="343"/>
      <c r="I39" s="330"/>
      <c r="J39" s="344" t="s">
        <v>353</v>
      </c>
      <c r="K39" s="344" t="s">
        <v>354</v>
      </c>
      <c r="M39" s="372"/>
    </row>
    <row r="40" spans="2:13" ht="12.75" customHeight="1">
      <c r="B40" s="353" t="s">
        <v>152</v>
      </c>
      <c r="C40" s="354" t="s">
        <v>355</v>
      </c>
      <c r="D40" s="342" t="s">
        <v>317</v>
      </c>
      <c r="E40" s="343" t="s">
        <v>318</v>
      </c>
      <c r="F40" s="343" t="s">
        <v>356</v>
      </c>
      <c r="G40" s="343" t="s">
        <v>357</v>
      </c>
      <c r="H40" s="343"/>
      <c r="I40" s="343"/>
      <c r="J40" s="375" t="s">
        <v>358</v>
      </c>
      <c r="K40" s="375" t="s">
        <v>359</v>
      </c>
      <c r="L40" s="372"/>
      <c r="M40" s="372"/>
    </row>
    <row r="41" spans="2:13">
      <c r="B41" s="353" t="s">
        <v>153</v>
      </c>
      <c r="C41" s="354" t="s">
        <v>360</v>
      </c>
      <c r="D41" s="342" t="s">
        <v>361</v>
      </c>
      <c r="E41" s="343" t="s">
        <v>362</v>
      </c>
      <c r="F41" s="343"/>
      <c r="G41" s="343"/>
      <c r="H41" s="343"/>
      <c r="I41" s="343"/>
      <c r="J41" s="375" t="s">
        <v>363</v>
      </c>
      <c r="K41" s="375" t="s">
        <v>364</v>
      </c>
      <c r="L41" s="372"/>
      <c r="M41" s="372"/>
    </row>
    <row r="42" spans="2:13">
      <c r="B42" s="353" t="s">
        <v>154</v>
      </c>
      <c r="C42" s="354" t="s">
        <v>365</v>
      </c>
      <c r="D42" s="342" t="s">
        <v>361</v>
      </c>
      <c r="E42" s="343" t="s">
        <v>362</v>
      </c>
      <c r="F42" s="343"/>
      <c r="G42" s="343"/>
      <c r="H42" s="343"/>
      <c r="I42" s="343"/>
      <c r="J42" s="375" t="s">
        <v>363</v>
      </c>
      <c r="K42" s="375" t="s">
        <v>364</v>
      </c>
      <c r="L42" s="372"/>
      <c r="M42" s="372"/>
    </row>
    <row r="43" spans="2:13" ht="15.75" customHeight="1">
      <c r="B43" s="349" t="s">
        <v>155</v>
      </c>
      <c r="C43" s="355" t="s">
        <v>366</v>
      </c>
      <c r="D43" s="342" t="s">
        <v>317</v>
      </c>
      <c r="E43" s="343" t="s">
        <v>318</v>
      </c>
      <c r="F43" s="343" t="s">
        <v>341</v>
      </c>
      <c r="G43" s="343" t="s">
        <v>342</v>
      </c>
      <c r="H43" s="343"/>
      <c r="I43" s="343"/>
      <c r="J43" s="375" t="s">
        <v>343</v>
      </c>
      <c r="K43" s="375" t="s">
        <v>344</v>
      </c>
      <c r="M43" s="372"/>
    </row>
    <row r="44" spans="2:13" ht="24.75" customHeight="1">
      <c r="B44" s="340" t="s">
        <v>156</v>
      </c>
      <c r="C44" s="355" t="s">
        <v>367</v>
      </c>
      <c r="D44" s="356" t="s">
        <v>346</v>
      </c>
      <c r="E44" s="344" t="s">
        <v>347</v>
      </c>
      <c r="F44" s="343"/>
      <c r="G44" s="343"/>
      <c r="H44" s="343"/>
      <c r="I44" s="343"/>
      <c r="J44" s="344" t="s">
        <v>348</v>
      </c>
      <c r="K44" s="374" t="s">
        <v>349</v>
      </c>
      <c r="M44" s="372"/>
    </row>
    <row r="45" spans="2:13" ht="13.5" customHeight="1">
      <c r="B45" s="353" t="s">
        <v>157</v>
      </c>
      <c r="C45" s="354" t="s">
        <v>368</v>
      </c>
      <c r="D45" s="342" t="s">
        <v>317</v>
      </c>
      <c r="E45" s="343" t="s">
        <v>318</v>
      </c>
      <c r="F45" s="343" t="s">
        <v>356</v>
      </c>
      <c r="G45" s="343" t="s">
        <v>357</v>
      </c>
      <c r="H45" s="343"/>
      <c r="I45" s="343"/>
      <c r="J45" s="375" t="s">
        <v>358</v>
      </c>
      <c r="K45" s="375" t="s">
        <v>359</v>
      </c>
      <c r="L45" s="372"/>
      <c r="M45" s="372"/>
    </row>
    <row r="46" spans="2:13" ht="29.25" customHeight="1">
      <c r="B46" s="340" t="s">
        <v>158</v>
      </c>
      <c r="C46" s="354" t="s">
        <v>369</v>
      </c>
      <c r="D46" s="342" t="s">
        <v>317</v>
      </c>
      <c r="E46" s="343" t="s">
        <v>318</v>
      </c>
      <c r="F46" s="343" t="s">
        <v>370</v>
      </c>
      <c r="G46" s="343" t="s">
        <v>371</v>
      </c>
      <c r="H46" s="343" t="s">
        <v>372</v>
      </c>
      <c r="I46" s="343" t="s">
        <v>373</v>
      </c>
      <c r="J46" s="375" t="s">
        <v>374</v>
      </c>
      <c r="K46" s="375" t="s">
        <v>375</v>
      </c>
      <c r="L46" s="372"/>
      <c r="M46" s="372"/>
    </row>
    <row r="47" spans="2:13">
      <c r="B47" s="340" t="s">
        <v>159</v>
      </c>
      <c r="C47" s="354" t="s">
        <v>376</v>
      </c>
      <c r="D47" s="342" t="s">
        <v>317</v>
      </c>
      <c r="E47" s="343" t="s">
        <v>318</v>
      </c>
      <c r="F47" s="343" t="s">
        <v>370</v>
      </c>
      <c r="G47" s="343" t="s">
        <v>371</v>
      </c>
      <c r="H47" s="343"/>
      <c r="I47" s="343"/>
      <c r="J47" s="375" t="s">
        <v>377</v>
      </c>
      <c r="K47" s="375" t="s">
        <v>378</v>
      </c>
      <c r="L47" s="372"/>
      <c r="M47" s="372"/>
    </row>
    <row r="48" spans="2:13" ht="13.5" customHeight="1">
      <c r="B48" s="360" t="s">
        <v>160</v>
      </c>
      <c r="C48" s="341" t="s">
        <v>379</v>
      </c>
      <c r="D48" s="342" t="s">
        <v>317</v>
      </c>
      <c r="E48" s="343" t="s">
        <v>318</v>
      </c>
      <c r="F48" s="343" t="s">
        <v>370</v>
      </c>
      <c r="G48" s="343" t="s">
        <v>371</v>
      </c>
      <c r="H48" s="343"/>
      <c r="I48" s="343"/>
      <c r="J48" s="375" t="s">
        <v>333</v>
      </c>
      <c r="K48" s="375" t="s">
        <v>334</v>
      </c>
      <c r="L48" s="372"/>
      <c r="M48" s="372"/>
    </row>
    <row r="49" spans="2:13" s="328" customFormat="1" ht="13.5" customHeight="1">
      <c r="B49" s="361" t="s">
        <v>162</v>
      </c>
      <c r="C49" s="362"/>
      <c r="D49" s="363"/>
      <c r="E49" s="343" t="s">
        <v>318</v>
      </c>
      <c r="F49" s="343" t="s">
        <v>370</v>
      </c>
      <c r="G49" s="343" t="s">
        <v>371</v>
      </c>
      <c r="H49" s="343"/>
      <c r="I49" s="343"/>
      <c r="J49" s="375" t="s">
        <v>333</v>
      </c>
      <c r="K49" s="375" t="s">
        <v>334</v>
      </c>
      <c r="M49" s="372"/>
    </row>
    <row r="50" spans="2:13" ht="32.1" customHeight="1">
      <c r="B50" s="361" t="s">
        <v>161</v>
      </c>
      <c r="C50" s="364" t="s">
        <v>380</v>
      </c>
      <c r="D50" s="342" t="s">
        <v>317</v>
      </c>
      <c r="E50" s="347" t="s">
        <v>381</v>
      </c>
      <c r="F50" s="343" t="s">
        <v>370</v>
      </c>
      <c r="G50" s="343" t="s">
        <v>371</v>
      </c>
      <c r="H50" s="343"/>
      <c r="I50" s="343"/>
      <c r="J50" s="375" t="s">
        <v>333</v>
      </c>
      <c r="K50" s="375" t="s">
        <v>334</v>
      </c>
      <c r="M50" s="372"/>
    </row>
    <row r="51" spans="2:13" ht="13.5" customHeight="1">
      <c r="B51" s="340" t="s">
        <v>163</v>
      </c>
      <c r="C51" s="354" t="s">
        <v>382</v>
      </c>
      <c r="D51" s="342" t="s">
        <v>383</v>
      </c>
      <c r="E51" s="343" t="s">
        <v>312</v>
      </c>
      <c r="F51" s="343"/>
      <c r="G51" s="343"/>
      <c r="H51" s="343"/>
      <c r="I51" s="343"/>
      <c r="J51" s="375" t="s">
        <v>313</v>
      </c>
      <c r="K51" s="375" t="s">
        <v>384</v>
      </c>
      <c r="M51" s="372"/>
    </row>
    <row r="52" spans="2:13">
      <c r="B52" s="340" t="s">
        <v>164</v>
      </c>
      <c r="C52" s="354" t="s">
        <v>385</v>
      </c>
      <c r="D52" s="342" t="s">
        <v>386</v>
      </c>
      <c r="E52" s="365" t="s">
        <v>387</v>
      </c>
      <c r="F52" s="343"/>
      <c r="G52" s="343"/>
      <c r="H52" s="343"/>
      <c r="I52" s="343"/>
      <c r="J52" s="375" t="s">
        <v>333</v>
      </c>
      <c r="K52" s="376" t="s">
        <v>266</v>
      </c>
      <c r="M52" s="372"/>
    </row>
    <row r="53" spans="2:13" ht="15" customHeight="1">
      <c r="B53" s="340" t="s">
        <v>165</v>
      </c>
      <c r="C53" s="355" t="s">
        <v>388</v>
      </c>
      <c r="D53" s="342" t="s">
        <v>383</v>
      </c>
      <c r="E53" s="343" t="s">
        <v>312</v>
      </c>
      <c r="F53" s="343"/>
      <c r="G53" s="343"/>
      <c r="H53" s="343"/>
      <c r="I53" s="343"/>
      <c r="J53" s="375" t="s">
        <v>313</v>
      </c>
      <c r="K53" s="375" t="s">
        <v>384</v>
      </c>
      <c r="M53" s="372"/>
    </row>
    <row r="54" spans="2:13" ht="15" customHeight="1">
      <c r="B54" s="340" t="s">
        <v>166</v>
      </c>
      <c r="C54" s="355" t="s">
        <v>389</v>
      </c>
      <c r="D54" s="342" t="s">
        <v>383</v>
      </c>
      <c r="E54" s="343" t="s">
        <v>312</v>
      </c>
      <c r="F54" s="343"/>
      <c r="G54" s="343"/>
      <c r="H54" s="343"/>
      <c r="I54" s="343"/>
      <c r="J54" s="375" t="s">
        <v>313</v>
      </c>
      <c r="K54" s="375" t="s">
        <v>384</v>
      </c>
      <c r="M54" s="372"/>
    </row>
    <row r="55" spans="2:13" ht="15" customHeight="1">
      <c r="B55" s="349" t="s">
        <v>167</v>
      </c>
      <c r="C55" s="341" t="s">
        <v>390</v>
      </c>
      <c r="D55" s="342" t="s">
        <v>391</v>
      </c>
      <c r="E55" s="343" t="s">
        <v>392</v>
      </c>
      <c r="F55" s="343"/>
      <c r="G55" s="343"/>
      <c r="H55" s="343"/>
      <c r="I55" s="343"/>
      <c r="J55" s="375" t="s">
        <v>393</v>
      </c>
      <c r="K55" s="375" t="s">
        <v>394</v>
      </c>
      <c r="L55" s="372"/>
      <c r="M55" s="372"/>
    </row>
    <row r="56" spans="2:13">
      <c r="B56" s="349" t="s">
        <v>168</v>
      </c>
      <c r="C56" s="354" t="s">
        <v>395</v>
      </c>
      <c r="D56" s="342" t="s">
        <v>274</v>
      </c>
      <c r="E56" s="365" t="s">
        <v>396</v>
      </c>
      <c r="F56" s="343"/>
      <c r="G56" s="343"/>
      <c r="H56" s="343"/>
      <c r="I56" s="343"/>
      <c r="J56" s="375" t="s">
        <v>397</v>
      </c>
      <c r="K56" s="376" t="s">
        <v>398</v>
      </c>
      <c r="M56" s="372"/>
    </row>
    <row r="57" spans="2:13" ht="12.75" customHeight="1">
      <c r="B57" s="340" t="s">
        <v>169</v>
      </c>
      <c r="C57" s="354" t="s">
        <v>399</v>
      </c>
      <c r="D57" s="342" t="s">
        <v>274</v>
      </c>
      <c r="E57" s="343" t="s">
        <v>275</v>
      </c>
      <c r="F57" s="343"/>
      <c r="G57" s="343"/>
      <c r="H57" s="343"/>
      <c r="I57" s="343"/>
      <c r="J57" s="375" t="s">
        <v>400</v>
      </c>
      <c r="K57" s="375" t="s">
        <v>401</v>
      </c>
      <c r="M57" s="372"/>
    </row>
    <row r="58" spans="2:13">
      <c r="B58" s="353" t="s">
        <v>170</v>
      </c>
      <c r="C58" s="354" t="s">
        <v>402</v>
      </c>
      <c r="D58" s="342" t="s">
        <v>274</v>
      </c>
      <c r="E58" s="343" t="s">
        <v>275</v>
      </c>
      <c r="F58" s="343"/>
      <c r="G58" s="343"/>
      <c r="H58" s="343" t="s">
        <v>403</v>
      </c>
      <c r="I58" s="343" t="s">
        <v>404</v>
      </c>
      <c r="J58" s="375" t="s">
        <v>405</v>
      </c>
      <c r="K58" s="375" t="s">
        <v>406</v>
      </c>
      <c r="M58" s="372"/>
    </row>
    <row r="59" spans="2:13" ht="13.5" customHeight="1">
      <c r="B59" s="353" t="s">
        <v>171</v>
      </c>
      <c r="C59" s="354" t="s">
        <v>407</v>
      </c>
      <c r="D59" s="342" t="s">
        <v>317</v>
      </c>
      <c r="E59" s="343" t="s">
        <v>318</v>
      </c>
      <c r="F59" s="343"/>
      <c r="G59" s="343"/>
      <c r="H59" s="343" t="s">
        <v>408</v>
      </c>
      <c r="I59" s="343" t="s">
        <v>409</v>
      </c>
      <c r="J59" s="375" t="s">
        <v>410</v>
      </c>
      <c r="K59" s="375" t="s">
        <v>411</v>
      </c>
      <c r="M59" s="372"/>
    </row>
    <row r="60" spans="2:13" ht="25.5" customHeight="1">
      <c r="B60" s="353" t="s">
        <v>172</v>
      </c>
      <c r="C60" s="341" t="s">
        <v>412</v>
      </c>
      <c r="D60" s="342" t="s">
        <v>413</v>
      </c>
      <c r="E60" s="343" t="s">
        <v>414</v>
      </c>
      <c r="F60" s="343"/>
      <c r="G60" s="343"/>
      <c r="H60" s="343"/>
      <c r="I60" s="343"/>
      <c r="J60" s="375" t="s">
        <v>415</v>
      </c>
      <c r="K60" s="375" t="s">
        <v>416</v>
      </c>
      <c r="M60" s="372"/>
    </row>
    <row r="61" spans="2:13">
      <c r="B61" s="340" t="s">
        <v>173</v>
      </c>
      <c r="C61" s="354" t="s">
        <v>417</v>
      </c>
      <c r="D61" s="342" t="s">
        <v>386</v>
      </c>
      <c r="E61" s="343" t="s">
        <v>418</v>
      </c>
      <c r="F61" s="343"/>
      <c r="G61" s="343"/>
      <c r="H61" s="343" t="s">
        <v>403</v>
      </c>
      <c r="I61" s="343" t="s">
        <v>404</v>
      </c>
      <c r="J61" s="375" t="s">
        <v>333</v>
      </c>
      <c r="K61" s="375" t="s">
        <v>334</v>
      </c>
      <c r="L61" s="372"/>
      <c r="M61" s="372"/>
    </row>
    <row r="62" spans="2:13">
      <c r="B62" s="349" t="s">
        <v>174</v>
      </c>
      <c r="C62" s="341" t="s">
        <v>419</v>
      </c>
      <c r="D62" s="342" t="s">
        <v>274</v>
      </c>
      <c r="E62" s="343" t="s">
        <v>275</v>
      </c>
      <c r="F62" s="343"/>
      <c r="G62" s="343"/>
      <c r="H62" s="343"/>
      <c r="I62" s="343"/>
      <c r="J62" s="375" t="s">
        <v>420</v>
      </c>
      <c r="K62" s="375" t="s">
        <v>421</v>
      </c>
      <c r="M62" s="372"/>
    </row>
    <row r="63" spans="2:13" ht="15" customHeight="1">
      <c r="B63" s="340" t="s">
        <v>175</v>
      </c>
      <c r="C63" s="354" t="s">
        <v>422</v>
      </c>
      <c r="D63" s="342" t="s">
        <v>423</v>
      </c>
      <c r="E63" s="365" t="s">
        <v>424</v>
      </c>
      <c r="F63" s="343"/>
      <c r="G63" s="343"/>
      <c r="H63" s="343"/>
      <c r="I63" s="343"/>
      <c r="J63" s="375" t="s">
        <v>425</v>
      </c>
      <c r="K63" s="377" t="s">
        <v>426</v>
      </c>
      <c r="M63" s="372"/>
    </row>
    <row r="64" spans="2:13">
      <c r="B64" s="340" t="s">
        <v>176</v>
      </c>
      <c r="C64" s="354" t="s">
        <v>427</v>
      </c>
      <c r="D64" s="342" t="s">
        <v>423</v>
      </c>
      <c r="E64" s="343" t="s">
        <v>428</v>
      </c>
      <c r="F64" s="343"/>
      <c r="G64" s="343"/>
      <c r="H64" s="343"/>
      <c r="I64" s="343"/>
      <c r="J64" s="375" t="s">
        <v>429</v>
      </c>
      <c r="K64" s="375" t="s">
        <v>430</v>
      </c>
      <c r="M64" s="372"/>
    </row>
    <row r="65" spans="2:13" ht="13.5" customHeight="1">
      <c r="B65" s="340" t="s">
        <v>177</v>
      </c>
      <c r="C65" s="354" t="s">
        <v>431</v>
      </c>
      <c r="D65" s="342" t="s">
        <v>432</v>
      </c>
      <c r="E65" s="343" t="s">
        <v>433</v>
      </c>
      <c r="F65" s="343" t="s">
        <v>434</v>
      </c>
      <c r="G65" s="343" t="s">
        <v>435</v>
      </c>
      <c r="H65" s="343"/>
      <c r="I65" s="343"/>
      <c r="J65" s="375" t="s">
        <v>436</v>
      </c>
      <c r="K65" s="375" t="s">
        <v>437</v>
      </c>
      <c r="M65" s="372"/>
    </row>
    <row r="66" spans="2:13" ht="16.5" customHeight="1">
      <c r="B66" s="349" t="s">
        <v>178</v>
      </c>
      <c r="C66" s="341" t="s">
        <v>438</v>
      </c>
      <c r="D66" s="342" t="s">
        <v>439</v>
      </c>
      <c r="E66" s="343" t="s">
        <v>440</v>
      </c>
      <c r="F66" s="343"/>
      <c r="G66" s="343"/>
      <c r="H66" s="343"/>
      <c r="I66" s="343"/>
      <c r="J66" s="375" t="s">
        <v>333</v>
      </c>
      <c r="K66" s="375" t="s">
        <v>334</v>
      </c>
      <c r="L66" s="372"/>
      <c r="M66" s="372"/>
    </row>
    <row r="67" spans="2:13" ht="16.5" customHeight="1">
      <c r="B67" s="349" t="s">
        <v>179</v>
      </c>
      <c r="C67" s="341" t="s">
        <v>441</v>
      </c>
      <c r="D67" s="342" t="s">
        <v>439</v>
      </c>
      <c r="E67" s="343" t="s">
        <v>440</v>
      </c>
      <c r="F67" s="343"/>
      <c r="G67" s="343"/>
      <c r="H67" s="343"/>
      <c r="I67" s="343"/>
      <c r="J67" s="375" t="s">
        <v>333</v>
      </c>
      <c r="K67" s="375" t="s">
        <v>334</v>
      </c>
      <c r="L67" s="372"/>
      <c r="M67" s="372"/>
    </row>
    <row r="68" spans="2:13" ht="16.5" customHeight="1">
      <c r="B68" s="353" t="s">
        <v>180</v>
      </c>
      <c r="C68" s="341" t="s">
        <v>442</v>
      </c>
      <c r="D68" s="342" t="s">
        <v>439</v>
      </c>
      <c r="E68" s="343" t="s">
        <v>440</v>
      </c>
      <c r="F68" s="343"/>
      <c r="G68" s="343"/>
      <c r="H68" s="343"/>
      <c r="I68" s="343"/>
      <c r="J68" s="375" t="s">
        <v>333</v>
      </c>
      <c r="K68" s="375" t="s">
        <v>334</v>
      </c>
      <c r="L68" s="372"/>
      <c r="M68" s="372"/>
    </row>
    <row r="69" spans="2:13">
      <c r="B69" s="327"/>
      <c r="C69" s="378"/>
      <c r="D69" s="339"/>
      <c r="E69" s="339"/>
      <c r="F69" s="339"/>
      <c r="G69" s="339"/>
      <c r="H69" s="339"/>
      <c r="I69" s="339"/>
      <c r="J69" s="339"/>
      <c r="K69" s="373"/>
      <c r="M69" s="372"/>
    </row>
    <row r="70" spans="2:13">
      <c r="B70" s="379" t="s">
        <v>196</v>
      </c>
      <c r="C70" s="378"/>
      <c r="D70" s="339"/>
      <c r="E70" s="339"/>
      <c r="F70" s="339"/>
      <c r="G70" s="339"/>
      <c r="H70" s="339"/>
      <c r="I70" s="339"/>
      <c r="J70" s="339"/>
      <c r="K70" s="373"/>
      <c r="M70" s="372"/>
    </row>
    <row r="71" spans="2:13">
      <c r="B71" s="327"/>
      <c r="C71" s="378"/>
      <c r="D71" s="339"/>
      <c r="E71" s="339"/>
      <c r="F71" s="339"/>
      <c r="G71" s="339"/>
      <c r="H71" s="339"/>
      <c r="I71" s="339"/>
      <c r="J71" s="339"/>
      <c r="K71" s="373"/>
      <c r="M71" s="372"/>
    </row>
    <row r="72" spans="2:13">
      <c r="B72" s="336" t="s">
        <v>443</v>
      </c>
      <c r="C72" s="336" t="s">
        <v>444</v>
      </c>
      <c r="D72" s="337">
        <v>3</v>
      </c>
      <c r="E72" s="338">
        <v>3</v>
      </c>
      <c r="F72" s="338">
        <v>2</v>
      </c>
      <c r="G72" s="338">
        <v>2</v>
      </c>
      <c r="H72" s="338">
        <v>1</v>
      </c>
      <c r="I72" s="338">
        <v>1</v>
      </c>
      <c r="J72" s="371">
        <v>0</v>
      </c>
      <c r="K72" s="338">
        <v>0</v>
      </c>
      <c r="M72" s="372"/>
    </row>
    <row r="73" spans="2:13" ht="3" customHeight="1">
      <c r="B73" s="327"/>
      <c r="C73" s="380"/>
      <c r="D73" s="339"/>
      <c r="E73" s="339"/>
      <c r="F73" s="339"/>
      <c r="G73" s="339"/>
      <c r="H73" s="339"/>
      <c r="I73" s="339"/>
      <c r="J73" s="404"/>
      <c r="K73" s="405"/>
      <c r="M73" s="372"/>
    </row>
    <row r="74" spans="2:13">
      <c r="B74" s="340" t="s">
        <v>122</v>
      </c>
      <c r="C74" s="381" t="s">
        <v>232</v>
      </c>
      <c r="D74" s="342" t="s">
        <v>233</v>
      </c>
      <c r="E74" s="343" t="s">
        <v>445</v>
      </c>
      <c r="F74" s="344" t="s">
        <v>446</v>
      </c>
      <c r="G74" s="344" t="s">
        <v>447</v>
      </c>
      <c r="H74" s="344" t="s">
        <v>448</v>
      </c>
      <c r="I74" s="344" t="s">
        <v>449</v>
      </c>
      <c r="J74" s="374" t="s">
        <v>450</v>
      </c>
      <c r="K74" s="343" t="s">
        <v>451</v>
      </c>
      <c r="M74" s="372"/>
    </row>
    <row r="75" spans="2:13" ht="13.5" customHeight="1">
      <c r="B75" s="382" t="s">
        <v>184</v>
      </c>
      <c r="C75" s="341" t="s">
        <v>452</v>
      </c>
      <c r="D75" s="383" t="s">
        <v>253</v>
      </c>
      <c r="E75" s="384" t="s">
        <v>453</v>
      </c>
      <c r="F75" s="375"/>
      <c r="G75" s="375"/>
      <c r="H75" s="375"/>
      <c r="I75" s="375"/>
      <c r="J75" s="375" t="s">
        <v>255</v>
      </c>
      <c r="K75" s="343" t="s">
        <v>256</v>
      </c>
      <c r="M75" s="372"/>
    </row>
    <row r="76" spans="2:13" ht="13.5" customHeight="1">
      <c r="B76" s="385" t="s">
        <v>185</v>
      </c>
      <c r="C76" s="341" t="s">
        <v>257</v>
      </c>
      <c r="D76" s="342" t="s">
        <v>258</v>
      </c>
      <c r="E76" s="343" t="s">
        <v>454</v>
      </c>
      <c r="F76" s="343"/>
      <c r="G76" s="343"/>
      <c r="H76" s="343"/>
      <c r="I76" s="343"/>
      <c r="J76" s="343" t="s">
        <v>455</v>
      </c>
      <c r="K76" s="343" t="s">
        <v>456</v>
      </c>
      <c r="M76" s="372"/>
    </row>
    <row r="77" spans="2:13" ht="14.25" customHeight="1">
      <c r="B77" s="319" t="s">
        <v>457</v>
      </c>
      <c r="C77" s="341" t="s">
        <v>458</v>
      </c>
      <c r="D77" s="342" t="s">
        <v>459</v>
      </c>
      <c r="E77" s="386" t="s">
        <v>460</v>
      </c>
      <c r="F77" s="343"/>
      <c r="G77" s="343"/>
      <c r="H77" s="343"/>
      <c r="I77" s="343"/>
      <c r="J77" s="375" t="s">
        <v>363</v>
      </c>
      <c r="K77" s="343" t="s">
        <v>364</v>
      </c>
      <c r="L77" s="372"/>
      <c r="M77" s="372"/>
    </row>
    <row r="78" spans="2:13" ht="14.25" customHeight="1">
      <c r="B78" s="2" t="s">
        <v>461</v>
      </c>
      <c r="C78" s="341" t="s">
        <v>458</v>
      </c>
      <c r="D78" s="342" t="s">
        <v>459</v>
      </c>
      <c r="E78" s="343" t="s">
        <v>275</v>
      </c>
      <c r="F78" s="343"/>
      <c r="G78" s="343"/>
      <c r="H78" s="343"/>
      <c r="I78" s="343"/>
      <c r="J78" s="375" t="s">
        <v>363</v>
      </c>
      <c r="K78" s="343" t="s">
        <v>364</v>
      </c>
      <c r="L78" s="372"/>
      <c r="M78" s="372"/>
    </row>
    <row r="79" spans="2:13" ht="14.25" customHeight="1">
      <c r="B79" s="387" t="s">
        <v>188</v>
      </c>
      <c r="C79" s="333" t="s">
        <v>462</v>
      </c>
      <c r="D79" s="342" t="s">
        <v>274</v>
      </c>
      <c r="E79" s="343" t="s">
        <v>275</v>
      </c>
      <c r="F79" s="343"/>
      <c r="G79" s="343"/>
      <c r="H79" s="343"/>
      <c r="I79" s="343"/>
      <c r="J79" s="375" t="s">
        <v>463</v>
      </c>
      <c r="K79" s="343" t="s">
        <v>464</v>
      </c>
      <c r="L79" s="372"/>
      <c r="M79" s="372"/>
    </row>
    <row r="80" spans="2:13">
      <c r="B80" s="353" t="s">
        <v>189</v>
      </c>
      <c r="C80" s="333" t="s">
        <v>365</v>
      </c>
      <c r="D80" s="342" t="s">
        <v>361</v>
      </c>
      <c r="E80" s="343" t="s">
        <v>465</v>
      </c>
      <c r="F80" s="343"/>
      <c r="G80" s="343"/>
      <c r="H80" s="343"/>
      <c r="I80" s="343"/>
      <c r="J80" s="375" t="s">
        <v>363</v>
      </c>
      <c r="K80" s="343" t="s">
        <v>364</v>
      </c>
      <c r="L80" s="372"/>
      <c r="M80" s="372"/>
    </row>
    <row r="81" spans="2:13" ht="25.5" customHeight="1">
      <c r="B81" s="340" t="s">
        <v>158</v>
      </c>
      <c r="C81" s="354" t="s">
        <v>369</v>
      </c>
      <c r="D81" s="342" t="s">
        <v>317</v>
      </c>
      <c r="E81" s="343" t="s">
        <v>318</v>
      </c>
      <c r="F81" s="343" t="s">
        <v>370</v>
      </c>
      <c r="G81" s="343" t="s">
        <v>371</v>
      </c>
      <c r="H81" s="343" t="s">
        <v>372</v>
      </c>
      <c r="I81" s="343" t="s">
        <v>373</v>
      </c>
      <c r="J81" s="375" t="s">
        <v>466</v>
      </c>
      <c r="K81" s="343" t="s">
        <v>375</v>
      </c>
      <c r="L81" s="372"/>
      <c r="M81" s="372"/>
    </row>
    <row r="82" spans="2:13" ht="25.5">
      <c r="B82" s="340" t="s">
        <v>159</v>
      </c>
      <c r="C82" s="354" t="s">
        <v>467</v>
      </c>
      <c r="D82" s="342" t="s">
        <v>317</v>
      </c>
      <c r="E82" s="343" t="s">
        <v>318</v>
      </c>
      <c r="F82" s="343" t="s">
        <v>370</v>
      </c>
      <c r="G82" s="343" t="s">
        <v>371</v>
      </c>
      <c r="H82" s="343"/>
      <c r="I82" s="343"/>
      <c r="J82" s="375" t="s">
        <v>377</v>
      </c>
      <c r="K82" s="343" t="s">
        <v>375</v>
      </c>
      <c r="L82" s="372"/>
      <c r="M82" s="372"/>
    </row>
    <row r="83" spans="2:13" ht="15.75" customHeight="1">
      <c r="B83" s="353" t="s">
        <v>160</v>
      </c>
      <c r="C83" s="341" t="s">
        <v>468</v>
      </c>
      <c r="D83" s="342" t="s">
        <v>317</v>
      </c>
      <c r="E83" s="343" t="s">
        <v>318</v>
      </c>
      <c r="F83" s="343" t="s">
        <v>370</v>
      </c>
      <c r="G83" s="343" t="s">
        <v>371</v>
      </c>
      <c r="H83" s="343"/>
      <c r="I83" s="343"/>
      <c r="J83" s="375" t="s">
        <v>265</v>
      </c>
      <c r="K83" s="343" t="s">
        <v>266</v>
      </c>
      <c r="L83" s="372"/>
      <c r="M83" s="372"/>
    </row>
    <row r="84" spans="2:13" ht="32.450000000000003" customHeight="1">
      <c r="B84" s="340" t="s">
        <v>161</v>
      </c>
      <c r="C84" s="341" t="s">
        <v>469</v>
      </c>
      <c r="D84" s="342" t="s">
        <v>317</v>
      </c>
      <c r="E84" s="384" t="s">
        <v>381</v>
      </c>
      <c r="F84" s="343" t="s">
        <v>370</v>
      </c>
      <c r="G84" s="343" t="s">
        <v>371</v>
      </c>
      <c r="H84" s="343"/>
      <c r="I84" s="343"/>
      <c r="J84" s="375" t="s">
        <v>265</v>
      </c>
      <c r="K84" s="343" t="s">
        <v>266</v>
      </c>
      <c r="M84" s="372"/>
    </row>
    <row r="85" spans="2:13" ht="15.75" customHeight="1">
      <c r="B85" s="340" t="s">
        <v>162</v>
      </c>
      <c r="C85" s="364" t="s">
        <v>380</v>
      </c>
      <c r="D85" s="342" t="s">
        <v>317</v>
      </c>
      <c r="E85" s="343" t="s">
        <v>318</v>
      </c>
      <c r="F85" s="343" t="s">
        <v>370</v>
      </c>
      <c r="G85" s="343" t="s">
        <v>371</v>
      </c>
      <c r="H85" s="343"/>
      <c r="I85" s="343"/>
      <c r="J85" s="375" t="s">
        <v>333</v>
      </c>
      <c r="K85" s="375" t="s">
        <v>334</v>
      </c>
      <c r="L85" s="372"/>
      <c r="M85" s="372"/>
    </row>
    <row r="86" spans="2:13" ht="14.25" customHeight="1">
      <c r="B86" s="388" t="s">
        <v>470</v>
      </c>
      <c r="C86" s="354" t="s">
        <v>471</v>
      </c>
      <c r="D86" s="342" t="s">
        <v>274</v>
      </c>
      <c r="E86" s="386" t="s">
        <v>472</v>
      </c>
      <c r="F86" s="343"/>
      <c r="G86" s="343"/>
      <c r="H86" s="343"/>
      <c r="I86" s="343"/>
      <c r="J86" s="343" t="s">
        <v>473</v>
      </c>
      <c r="K86" s="343" t="s">
        <v>474</v>
      </c>
      <c r="L86" s="372"/>
      <c r="M86" s="372"/>
    </row>
    <row r="87" spans="2:13" ht="15" customHeight="1">
      <c r="B87" s="340" t="s">
        <v>192</v>
      </c>
      <c r="C87" s="333" t="s">
        <v>475</v>
      </c>
      <c r="D87" s="342" t="s">
        <v>317</v>
      </c>
      <c r="E87" s="343" t="s">
        <v>318</v>
      </c>
      <c r="F87" s="343"/>
      <c r="G87" s="343"/>
      <c r="H87" s="343"/>
      <c r="I87" s="343"/>
      <c r="J87" s="375" t="s">
        <v>476</v>
      </c>
      <c r="K87" s="343" t="s">
        <v>477</v>
      </c>
      <c r="L87" s="372"/>
      <c r="M87" s="372"/>
    </row>
    <row r="88" spans="2:13" ht="15" customHeight="1">
      <c r="B88" s="389" t="s">
        <v>165</v>
      </c>
      <c r="C88" s="354" t="s">
        <v>478</v>
      </c>
      <c r="D88" s="342" t="s">
        <v>383</v>
      </c>
      <c r="E88" s="343" t="s">
        <v>312</v>
      </c>
      <c r="F88" s="343"/>
      <c r="G88" s="343"/>
      <c r="H88" s="343"/>
      <c r="I88" s="343"/>
      <c r="J88" s="375" t="s">
        <v>313</v>
      </c>
      <c r="K88" s="343" t="s">
        <v>384</v>
      </c>
      <c r="M88" s="372"/>
    </row>
    <row r="89" spans="2:13" ht="15.75" customHeight="1">
      <c r="B89" s="390" t="s">
        <v>140</v>
      </c>
      <c r="C89" s="354" t="s">
        <v>479</v>
      </c>
      <c r="D89" s="342" t="s">
        <v>383</v>
      </c>
      <c r="E89" s="343" t="s">
        <v>312</v>
      </c>
      <c r="F89" s="343"/>
      <c r="G89" s="343"/>
      <c r="H89" s="343"/>
      <c r="I89" s="343"/>
      <c r="J89" s="375" t="s">
        <v>313</v>
      </c>
      <c r="K89" s="343" t="s">
        <v>384</v>
      </c>
      <c r="M89" s="372"/>
    </row>
    <row r="90" spans="2:13" ht="15.75" customHeight="1">
      <c r="B90" s="391" t="s">
        <v>163</v>
      </c>
      <c r="C90" s="354" t="s">
        <v>382</v>
      </c>
      <c r="D90" s="342" t="s">
        <v>383</v>
      </c>
      <c r="E90" s="343" t="s">
        <v>312</v>
      </c>
      <c r="F90" s="343"/>
      <c r="G90" s="343"/>
      <c r="H90" s="343"/>
      <c r="I90" s="343"/>
      <c r="J90" s="375" t="s">
        <v>313</v>
      </c>
      <c r="K90" s="343" t="s">
        <v>384</v>
      </c>
      <c r="M90" s="372"/>
    </row>
    <row r="91" spans="2:13">
      <c r="B91" s="390" t="s">
        <v>164</v>
      </c>
      <c r="C91" s="364" t="s">
        <v>385</v>
      </c>
      <c r="D91" s="342" t="s">
        <v>386</v>
      </c>
      <c r="E91" s="343" t="s">
        <v>418</v>
      </c>
      <c r="F91" s="343"/>
      <c r="G91" s="343"/>
      <c r="H91" s="343"/>
      <c r="I91" s="343"/>
      <c r="J91" s="375" t="s">
        <v>333</v>
      </c>
      <c r="K91" s="343" t="s">
        <v>334</v>
      </c>
      <c r="M91" s="372"/>
    </row>
    <row r="92" spans="2:13" ht="14.25" customHeight="1">
      <c r="B92" s="390" t="s">
        <v>193</v>
      </c>
      <c r="C92" s="364" t="s">
        <v>480</v>
      </c>
      <c r="D92" s="342" t="s">
        <v>317</v>
      </c>
      <c r="E92" s="343" t="s">
        <v>318</v>
      </c>
      <c r="F92" s="343" t="s">
        <v>341</v>
      </c>
      <c r="G92" s="343" t="s">
        <v>342</v>
      </c>
      <c r="H92" s="343"/>
      <c r="I92" s="343"/>
      <c r="J92" s="375" t="s">
        <v>343</v>
      </c>
      <c r="K92" s="343" t="s">
        <v>481</v>
      </c>
      <c r="M92" s="372"/>
    </row>
    <row r="93" spans="2:13" ht="36.950000000000003" customHeight="1">
      <c r="B93" s="357" t="s">
        <v>151</v>
      </c>
      <c r="C93" s="358" t="s">
        <v>350</v>
      </c>
      <c r="D93" s="356" t="s">
        <v>351</v>
      </c>
      <c r="E93" s="392" t="s">
        <v>482</v>
      </c>
      <c r="F93" s="343"/>
      <c r="G93" s="343"/>
      <c r="H93" s="343"/>
      <c r="I93" s="406"/>
      <c r="J93" s="344" t="s">
        <v>353</v>
      </c>
      <c r="K93" s="407" t="s">
        <v>483</v>
      </c>
      <c r="M93" s="372"/>
    </row>
    <row r="94" spans="2:13" ht="23.25" customHeight="1">
      <c r="B94" s="340" t="s">
        <v>156</v>
      </c>
      <c r="C94" s="355" t="s">
        <v>367</v>
      </c>
      <c r="D94" s="356" t="s">
        <v>346</v>
      </c>
      <c r="E94" s="344" t="s">
        <v>347</v>
      </c>
      <c r="F94" s="343"/>
      <c r="G94" s="343"/>
      <c r="H94" s="343"/>
      <c r="I94" s="343"/>
      <c r="J94" s="344" t="s">
        <v>348</v>
      </c>
      <c r="K94" s="375" t="s">
        <v>349</v>
      </c>
      <c r="M94" s="372"/>
    </row>
    <row r="95" spans="2:13" ht="26.25" customHeight="1">
      <c r="B95" s="390" t="s">
        <v>194</v>
      </c>
      <c r="C95" s="364" t="s">
        <v>484</v>
      </c>
      <c r="D95" s="342" t="s">
        <v>317</v>
      </c>
      <c r="E95" s="343" t="s">
        <v>318</v>
      </c>
      <c r="F95" s="343" t="s">
        <v>356</v>
      </c>
      <c r="G95" s="343" t="s">
        <v>357</v>
      </c>
      <c r="H95" s="343"/>
      <c r="I95" s="343"/>
      <c r="J95" s="375" t="s">
        <v>358</v>
      </c>
      <c r="K95" s="343" t="s">
        <v>359</v>
      </c>
      <c r="L95" s="372"/>
      <c r="M95" s="372"/>
    </row>
    <row r="96" spans="2:13" ht="15.75" customHeight="1">
      <c r="B96" s="380" t="s">
        <v>147</v>
      </c>
      <c r="C96" s="364" t="s">
        <v>335</v>
      </c>
      <c r="D96" s="342" t="s">
        <v>317</v>
      </c>
      <c r="E96" s="343" t="s">
        <v>318</v>
      </c>
      <c r="F96" s="343" t="s">
        <v>485</v>
      </c>
      <c r="G96" s="343" t="s">
        <v>486</v>
      </c>
      <c r="H96" s="343" t="s">
        <v>287</v>
      </c>
      <c r="I96" s="343" t="s">
        <v>288</v>
      </c>
      <c r="J96" s="375" t="s">
        <v>333</v>
      </c>
      <c r="K96" s="343" t="s">
        <v>334</v>
      </c>
      <c r="M96" s="372"/>
    </row>
    <row r="97" spans="2:14" ht="15.75" customHeight="1">
      <c r="B97" s="353" t="s">
        <v>148</v>
      </c>
      <c r="C97" s="341" t="s">
        <v>337</v>
      </c>
      <c r="D97" s="342" t="s">
        <v>317</v>
      </c>
      <c r="E97" s="343" t="s">
        <v>318</v>
      </c>
      <c r="F97" s="343"/>
      <c r="G97" s="343"/>
      <c r="H97" s="343"/>
      <c r="I97" s="343"/>
      <c r="J97" s="375" t="s">
        <v>338</v>
      </c>
      <c r="K97" s="343" t="s">
        <v>487</v>
      </c>
      <c r="M97" s="372"/>
    </row>
    <row r="98" spans="2:14" ht="12.75" customHeight="1">
      <c r="B98" s="393" t="s">
        <v>174</v>
      </c>
      <c r="C98" s="341" t="s">
        <v>419</v>
      </c>
      <c r="D98" s="363" t="s">
        <v>274</v>
      </c>
      <c r="E98" s="343" t="s">
        <v>275</v>
      </c>
      <c r="F98" s="343"/>
      <c r="G98" s="343"/>
      <c r="H98" s="343"/>
      <c r="I98" s="343"/>
      <c r="J98" s="375" t="s">
        <v>420</v>
      </c>
      <c r="K98" s="343" t="s">
        <v>421</v>
      </c>
      <c r="M98" s="372"/>
    </row>
    <row r="99" spans="2:14" ht="12.75" customHeight="1">
      <c r="B99" s="390" t="s">
        <v>137</v>
      </c>
      <c r="C99" s="364" t="s">
        <v>305</v>
      </c>
      <c r="D99" s="342" t="s">
        <v>306</v>
      </c>
      <c r="E99" s="343"/>
      <c r="F99" s="343"/>
      <c r="G99" s="343"/>
      <c r="H99" s="343"/>
      <c r="I99" s="343"/>
      <c r="J99" s="375"/>
      <c r="K99" s="343"/>
      <c r="L99" s="372"/>
      <c r="M99" s="372"/>
    </row>
    <row r="100" spans="2:14" ht="12.75" customHeight="1">
      <c r="B100" s="394" t="s">
        <v>178</v>
      </c>
      <c r="C100" s="341" t="s">
        <v>438</v>
      </c>
      <c r="D100" s="342" t="s">
        <v>439</v>
      </c>
      <c r="E100" s="343" t="s">
        <v>488</v>
      </c>
      <c r="F100" s="343"/>
      <c r="G100" s="343"/>
      <c r="H100" s="343"/>
      <c r="I100" s="343"/>
      <c r="J100" s="375" t="s">
        <v>333</v>
      </c>
      <c r="K100" s="343" t="s">
        <v>334</v>
      </c>
      <c r="L100" s="372"/>
      <c r="M100" s="372"/>
    </row>
    <row r="101" spans="2:14">
      <c r="B101" s="328"/>
      <c r="C101" s="378"/>
      <c r="D101" s="339"/>
      <c r="E101" s="339"/>
      <c r="F101" s="339"/>
      <c r="G101" s="339"/>
      <c r="H101" s="339"/>
      <c r="I101" s="339"/>
      <c r="J101" s="408"/>
      <c r="K101" s="373"/>
      <c r="M101" s="372"/>
    </row>
    <row r="102" spans="2:14">
      <c r="C102" s="378"/>
      <c r="D102" s="339"/>
      <c r="E102" s="339"/>
      <c r="F102" s="339"/>
      <c r="G102" s="339"/>
      <c r="H102" s="339"/>
      <c r="I102" s="339"/>
      <c r="J102" s="408"/>
      <c r="K102" s="373"/>
      <c r="M102" s="372"/>
    </row>
    <row r="103" spans="2:14">
      <c r="B103" s="336" t="s">
        <v>489</v>
      </c>
      <c r="C103" s="336" t="s">
        <v>490</v>
      </c>
      <c r="D103" s="337">
        <v>3</v>
      </c>
      <c r="E103" s="338">
        <v>3</v>
      </c>
      <c r="F103" s="338">
        <v>2</v>
      </c>
      <c r="G103" s="338">
        <v>2</v>
      </c>
      <c r="H103" s="338">
        <v>1</v>
      </c>
      <c r="I103" s="338">
        <v>1</v>
      </c>
      <c r="J103" s="371">
        <v>0</v>
      </c>
      <c r="K103" s="338">
        <v>0</v>
      </c>
      <c r="L103" s="339"/>
      <c r="M103" s="372"/>
      <c r="N103" s="339"/>
    </row>
    <row r="104" spans="2:14" ht="3" customHeight="1">
      <c r="D104" s="395"/>
      <c r="E104" s="395"/>
      <c r="F104" s="395"/>
      <c r="G104" s="395"/>
      <c r="H104" s="395"/>
      <c r="I104" s="395"/>
      <c r="J104" s="395"/>
      <c r="K104" s="409"/>
      <c r="L104" s="339"/>
      <c r="M104" s="372"/>
      <c r="N104" s="339"/>
    </row>
    <row r="105" spans="2:14" ht="17.25" customHeight="1">
      <c r="B105" s="396" t="s">
        <v>491</v>
      </c>
      <c r="C105" s="397" t="s">
        <v>492</v>
      </c>
      <c r="D105" s="342" t="s">
        <v>493</v>
      </c>
      <c r="E105" s="343" t="s">
        <v>494</v>
      </c>
      <c r="F105" s="343"/>
      <c r="G105" s="343"/>
      <c r="H105" s="343" t="s">
        <v>495</v>
      </c>
      <c r="I105" s="343"/>
      <c r="J105" s="375" t="s">
        <v>496</v>
      </c>
      <c r="K105" s="343" t="s">
        <v>497</v>
      </c>
      <c r="L105" s="339"/>
      <c r="M105" s="372"/>
      <c r="N105" s="339"/>
    </row>
    <row r="106" spans="2:14" ht="24" customHeight="1">
      <c r="B106" s="396" t="s">
        <v>498</v>
      </c>
      <c r="C106" s="398" t="s">
        <v>499</v>
      </c>
      <c r="D106" s="342" t="s">
        <v>493</v>
      </c>
      <c r="E106" s="343" t="s">
        <v>494</v>
      </c>
      <c r="F106" s="343"/>
      <c r="G106" s="343"/>
      <c r="H106" s="343"/>
      <c r="I106" s="343"/>
      <c r="J106" s="375" t="s">
        <v>496</v>
      </c>
      <c r="K106" s="343" t="s">
        <v>497</v>
      </c>
      <c r="L106" s="339"/>
      <c r="M106" s="372"/>
      <c r="N106" s="339"/>
    </row>
    <row r="107" spans="2:14" ht="14.25" customHeight="1">
      <c r="B107" s="341" t="s">
        <v>200</v>
      </c>
      <c r="C107" s="354" t="s">
        <v>500</v>
      </c>
      <c r="D107" s="342" t="s">
        <v>258</v>
      </c>
      <c r="E107" s="343" t="s">
        <v>454</v>
      </c>
      <c r="F107" s="343"/>
      <c r="G107" s="343"/>
      <c r="H107" s="343" t="s">
        <v>261</v>
      </c>
      <c r="I107" s="343" t="s">
        <v>260</v>
      </c>
      <c r="J107" s="375" t="s">
        <v>333</v>
      </c>
      <c r="K107" s="375" t="s">
        <v>334</v>
      </c>
      <c r="L107" s="339"/>
      <c r="M107" s="372"/>
      <c r="N107" s="339"/>
    </row>
    <row r="108" spans="2:14" ht="14.25" customHeight="1">
      <c r="B108" s="341" t="s">
        <v>201</v>
      </c>
      <c r="C108" s="354" t="s">
        <v>501</v>
      </c>
      <c r="D108" s="342" t="s">
        <v>386</v>
      </c>
      <c r="E108" s="344" t="s">
        <v>418</v>
      </c>
      <c r="F108" s="343"/>
      <c r="G108" s="343"/>
      <c r="H108" s="343"/>
      <c r="I108" s="343"/>
      <c r="J108" s="375" t="s">
        <v>333</v>
      </c>
      <c r="K108" s="375" t="s">
        <v>334</v>
      </c>
      <c r="L108" s="339"/>
      <c r="M108" s="372"/>
      <c r="N108" s="339"/>
    </row>
    <row r="109" spans="2:14" ht="14.25" customHeight="1">
      <c r="B109" s="399" t="s">
        <v>202</v>
      </c>
      <c r="C109" s="354" t="s">
        <v>502</v>
      </c>
      <c r="D109" s="342" t="s">
        <v>503</v>
      </c>
      <c r="E109" s="343" t="s">
        <v>504</v>
      </c>
      <c r="F109" s="343"/>
      <c r="G109" s="343"/>
      <c r="H109" s="343"/>
      <c r="I109" s="343"/>
      <c r="J109" s="375" t="s">
        <v>496</v>
      </c>
      <c r="K109" s="343" t="s">
        <v>497</v>
      </c>
      <c r="L109" s="339"/>
      <c r="M109" s="372"/>
      <c r="N109" s="339"/>
    </row>
    <row r="110" spans="2:14" ht="14.25" customHeight="1">
      <c r="B110" s="341" t="s">
        <v>151</v>
      </c>
      <c r="C110" s="354" t="s">
        <v>350</v>
      </c>
      <c r="D110" s="342" t="s">
        <v>317</v>
      </c>
      <c r="E110" s="343" t="s">
        <v>318</v>
      </c>
      <c r="F110" s="343" t="s">
        <v>505</v>
      </c>
      <c r="G110" s="343" t="s">
        <v>506</v>
      </c>
      <c r="H110" s="343"/>
      <c r="I110" s="343"/>
      <c r="J110" s="375" t="s">
        <v>507</v>
      </c>
      <c r="K110" s="375" t="s">
        <v>508</v>
      </c>
      <c r="L110" s="339"/>
      <c r="M110" s="372"/>
      <c r="N110" s="339"/>
    </row>
    <row r="111" spans="2:14" ht="14.25" customHeight="1">
      <c r="B111" s="398" t="s">
        <v>203</v>
      </c>
      <c r="C111" s="354" t="s">
        <v>509</v>
      </c>
      <c r="D111" s="342" t="s">
        <v>510</v>
      </c>
      <c r="E111" s="343" t="s">
        <v>418</v>
      </c>
      <c r="F111" s="343"/>
      <c r="G111" s="343"/>
      <c r="H111" s="343"/>
      <c r="I111" s="343"/>
      <c r="J111" s="375" t="s">
        <v>496</v>
      </c>
      <c r="K111" s="375" t="s">
        <v>497</v>
      </c>
      <c r="L111" s="339"/>
      <c r="M111" s="372"/>
      <c r="N111" s="339"/>
    </row>
    <row r="112" spans="2:14" ht="14.25" customHeight="1">
      <c r="B112" s="341" t="s">
        <v>204</v>
      </c>
      <c r="C112" s="354" t="s">
        <v>511</v>
      </c>
      <c r="D112" s="342" t="s">
        <v>512</v>
      </c>
      <c r="E112" s="343" t="s">
        <v>513</v>
      </c>
      <c r="F112" s="343"/>
      <c r="G112" s="343"/>
      <c r="H112" s="343"/>
      <c r="I112" s="343"/>
      <c r="J112" s="375" t="s">
        <v>333</v>
      </c>
      <c r="K112" s="375" t="s">
        <v>334</v>
      </c>
      <c r="L112" s="339"/>
      <c r="M112" s="372"/>
      <c r="N112" s="339"/>
    </row>
    <row r="113" spans="2:14" ht="15" customHeight="1">
      <c r="C113" s="400"/>
      <c r="D113" s="339"/>
      <c r="E113" s="339"/>
      <c r="F113" s="339"/>
      <c r="G113" s="339"/>
      <c r="H113" s="339"/>
      <c r="I113" s="339"/>
      <c r="J113" s="408"/>
      <c r="K113" s="373"/>
      <c r="L113" s="339"/>
      <c r="M113" s="372"/>
      <c r="N113" s="339"/>
    </row>
    <row r="114" spans="2:14" ht="15" customHeight="1">
      <c r="C114" s="400"/>
      <c r="D114" s="339"/>
      <c r="E114" s="339"/>
      <c r="F114" s="339"/>
      <c r="G114" s="339"/>
      <c r="H114" s="339"/>
      <c r="I114" s="339"/>
      <c r="J114" s="408"/>
      <c r="K114" s="373"/>
      <c r="L114" s="339"/>
      <c r="M114" s="372"/>
      <c r="N114" s="339"/>
    </row>
    <row r="115" spans="2:14">
      <c r="B115" s="336" t="s">
        <v>514</v>
      </c>
      <c r="C115" s="336" t="s">
        <v>515</v>
      </c>
      <c r="D115" s="337">
        <v>3</v>
      </c>
      <c r="E115" s="338">
        <v>3</v>
      </c>
      <c r="F115" s="338">
        <v>2</v>
      </c>
      <c r="G115" s="338">
        <v>2</v>
      </c>
      <c r="H115" s="338">
        <v>1</v>
      </c>
      <c r="I115" s="338">
        <v>1</v>
      </c>
      <c r="J115" s="371">
        <v>0</v>
      </c>
      <c r="K115" s="338">
        <v>0</v>
      </c>
      <c r="M115" s="372"/>
    </row>
    <row r="116" spans="2:14" ht="3" customHeight="1">
      <c r="D116" s="395"/>
      <c r="E116" s="395"/>
      <c r="F116" s="395"/>
      <c r="G116" s="395"/>
      <c r="H116" s="395"/>
      <c r="I116" s="395"/>
      <c r="J116" s="395"/>
      <c r="K116" s="409"/>
      <c r="M116" s="372"/>
    </row>
    <row r="117" spans="2:14" ht="15.75" customHeight="1">
      <c r="B117" s="341" t="s">
        <v>207</v>
      </c>
      <c r="C117" s="353" t="s">
        <v>516</v>
      </c>
      <c r="D117" s="401" t="s">
        <v>517</v>
      </c>
      <c r="E117" s="402" t="s">
        <v>518</v>
      </c>
      <c r="F117" s="401"/>
      <c r="G117" s="401"/>
      <c r="H117" s="401"/>
      <c r="I117" s="401"/>
      <c r="J117" s="410" t="s">
        <v>519</v>
      </c>
      <c r="K117" s="343" t="s">
        <v>520</v>
      </c>
      <c r="M117" s="372"/>
    </row>
    <row r="118" spans="2:14" ht="15.75" customHeight="1">
      <c r="B118" s="341" t="s">
        <v>208</v>
      </c>
      <c r="C118" s="353" t="s">
        <v>521</v>
      </c>
      <c r="D118" s="401" t="s">
        <v>517</v>
      </c>
      <c r="E118" s="402" t="s">
        <v>518</v>
      </c>
      <c r="F118" s="401"/>
      <c r="G118" s="401"/>
      <c r="H118" s="401"/>
      <c r="I118" s="401"/>
      <c r="J118" s="410" t="s">
        <v>519</v>
      </c>
      <c r="K118" s="343" t="s">
        <v>520</v>
      </c>
      <c r="M118" s="372"/>
    </row>
    <row r="119" spans="2:14" ht="15.75" customHeight="1">
      <c r="B119" s="398" t="s">
        <v>209</v>
      </c>
      <c r="C119" s="341" t="s">
        <v>522</v>
      </c>
      <c r="D119" s="401" t="s">
        <v>517</v>
      </c>
      <c r="E119" s="402" t="s">
        <v>518</v>
      </c>
      <c r="F119" s="401"/>
      <c r="G119" s="401"/>
      <c r="H119" s="401"/>
      <c r="I119" s="401"/>
      <c r="J119" s="410" t="s">
        <v>519</v>
      </c>
      <c r="K119" s="343" t="s">
        <v>520</v>
      </c>
      <c r="M119" s="372"/>
    </row>
    <row r="120" spans="2:14">
      <c r="C120" s="378"/>
      <c r="D120" s="339"/>
      <c r="E120" s="339"/>
      <c r="F120" s="339"/>
      <c r="G120" s="339"/>
      <c r="H120" s="339"/>
      <c r="I120" s="339"/>
      <c r="J120" s="408"/>
      <c r="K120" s="373"/>
      <c r="M120" s="372"/>
    </row>
    <row r="121" spans="2:14" ht="9" customHeight="1">
      <c r="D121" s="395"/>
      <c r="E121" s="395"/>
      <c r="F121" s="395"/>
      <c r="G121" s="395"/>
      <c r="H121" s="395"/>
      <c r="I121" s="395"/>
      <c r="J121" s="395"/>
      <c r="K121" s="409"/>
      <c r="M121" s="372"/>
    </row>
    <row r="122" spans="2:14">
      <c r="B122" s="336" t="s">
        <v>523</v>
      </c>
      <c r="C122" s="336" t="s">
        <v>524</v>
      </c>
      <c r="D122" s="337">
        <v>3</v>
      </c>
      <c r="E122" s="338">
        <v>3</v>
      </c>
      <c r="F122" s="338">
        <v>2</v>
      </c>
      <c r="G122" s="338">
        <v>2</v>
      </c>
      <c r="H122" s="338">
        <v>1</v>
      </c>
      <c r="I122" s="338">
        <v>1</v>
      </c>
      <c r="J122" s="371">
        <v>0</v>
      </c>
      <c r="K122" s="338">
        <v>0</v>
      </c>
      <c r="M122" s="372"/>
    </row>
    <row r="123" spans="2:14" ht="3" customHeight="1">
      <c r="D123" s="395"/>
      <c r="E123" s="395"/>
      <c r="F123" s="395"/>
      <c r="G123" s="395"/>
      <c r="H123" s="395"/>
      <c r="I123" s="395"/>
      <c r="J123" s="395"/>
      <c r="K123" s="409"/>
      <c r="M123" s="372"/>
    </row>
    <row r="124" spans="2:14" ht="16.5" customHeight="1">
      <c r="B124" s="341" t="s">
        <v>212</v>
      </c>
      <c r="C124" s="341" t="s">
        <v>525</v>
      </c>
      <c r="D124" s="401" t="s">
        <v>526</v>
      </c>
      <c r="E124" s="402" t="s">
        <v>284</v>
      </c>
      <c r="F124" s="401"/>
      <c r="G124" s="401"/>
      <c r="H124" s="401"/>
      <c r="I124" s="401"/>
      <c r="J124" s="410" t="s">
        <v>527</v>
      </c>
      <c r="K124" s="343" t="s">
        <v>528</v>
      </c>
      <c r="M124" s="372"/>
    </row>
    <row r="125" spans="2:14" ht="25.5">
      <c r="B125" s="398" t="s">
        <v>529</v>
      </c>
      <c r="C125" s="341" t="s">
        <v>530</v>
      </c>
      <c r="D125" s="401" t="s">
        <v>386</v>
      </c>
      <c r="E125" s="402" t="s">
        <v>418</v>
      </c>
      <c r="F125" s="401"/>
      <c r="G125" s="401"/>
      <c r="H125" s="401"/>
      <c r="I125" s="401"/>
      <c r="J125" s="410" t="s">
        <v>527</v>
      </c>
      <c r="K125" s="343" t="s">
        <v>528</v>
      </c>
      <c r="M125" s="372"/>
    </row>
    <row r="126" spans="2:14" ht="25.5">
      <c r="B126" s="398" t="s">
        <v>531</v>
      </c>
      <c r="C126" s="341" t="s">
        <v>532</v>
      </c>
      <c r="D126" s="401" t="s">
        <v>386</v>
      </c>
      <c r="E126" s="402" t="s">
        <v>418</v>
      </c>
      <c r="F126" s="401"/>
      <c r="G126" s="401"/>
      <c r="H126" s="401"/>
      <c r="I126" s="401"/>
      <c r="J126" s="410" t="s">
        <v>527</v>
      </c>
      <c r="K126" s="343" t="s">
        <v>528</v>
      </c>
      <c r="M126" s="372"/>
    </row>
    <row r="127" spans="2:14" ht="16.5" customHeight="1">
      <c r="B127" s="341" t="s">
        <v>215</v>
      </c>
      <c r="C127" s="341" t="s">
        <v>533</v>
      </c>
      <c r="D127" s="401" t="s">
        <v>526</v>
      </c>
      <c r="E127" s="402" t="s">
        <v>284</v>
      </c>
      <c r="F127" s="401"/>
      <c r="G127" s="401"/>
      <c r="H127" s="401"/>
      <c r="I127" s="401"/>
      <c r="J127" s="410" t="s">
        <v>527</v>
      </c>
      <c r="K127" s="343" t="s">
        <v>528</v>
      </c>
      <c r="M127" s="372"/>
    </row>
    <row r="128" spans="2:14" ht="16.5" customHeight="1">
      <c r="B128" s="341" t="s">
        <v>216</v>
      </c>
      <c r="C128" s="403" t="s">
        <v>534</v>
      </c>
      <c r="D128" s="401" t="s">
        <v>526</v>
      </c>
      <c r="E128" s="402" t="s">
        <v>284</v>
      </c>
      <c r="F128" s="401"/>
      <c r="G128" s="401"/>
      <c r="H128" s="401"/>
      <c r="I128" s="401"/>
      <c r="J128" s="411" t="s">
        <v>527</v>
      </c>
      <c r="K128" s="343" t="s">
        <v>528</v>
      </c>
      <c r="M128" s="372"/>
    </row>
    <row r="129" spans="2:13" ht="16.5" customHeight="1">
      <c r="B129" s="412" t="s">
        <v>217</v>
      </c>
      <c r="C129" s="412" t="s">
        <v>535</v>
      </c>
      <c r="D129" s="401" t="s">
        <v>386</v>
      </c>
      <c r="E129" s="402" t="s">
        <v>418</v>
      </c>
      <c r="F129" s="401"/>
      <c r="G129" s="401"/>
      <c r="H129" s="401" t="s">
        <v>536</v>
      </c>
      <c r="I129" s="401" t="s">
        <v>537</v>
      </c>
      <c r="J129" s="410" t="s">
        <v>538</v>
      </c>
      <c r="K129" s="343" t="s">
        <v>539</v>
      </c>
      <c r="M129" s="372"/>
    </row>
    <row r="130" spans="2:13" ht="16.5" customHeight="1">
      <c r="B130" s="341" t="s">
        <v>218</v>
      </c>
      <c r="C130" s="341" t="s">
        <v>540</v>
      </c>
      <c r="D130" s="401" t="s">
        <v>386</v>
      </c>
      <c r="E130" s="402" t="s">
        <v>418</v>
      </c>
      <c r="F130" s="401"/>
      <c r="G130" s="401"/>
      <c r="H130" s="401"/>
      <c r="I130" s="401"/>
      <c r="J130" s="411" t="s">
        <v>538</v>
      </c>
      <c r="K130" s="343" t="s">
        <v>539</v>
      </c>
      <c r="M130" s="372"/>
    </row>
    <row r="131" spans="2:13">
      <c r="M131" s="372"/>
    </row>
    <row r="132" spans="2:13">
      <c r="D132" s="395"/>
      <c r="E132" s="395"/>
      <c r="F132" s="395"/>
      <c r="G132" s="395"/>
      <c r="H132" s="395"/>
      <c r="I132" s="395"/>
      <c r="J132" s="395"/>
      <c r="K132" s="409"/>
    </row>
    <row r="133" spans="2:13">
      <c r="D133" s="395"/>
      <c r="E133" s="395"/>
      <c r="F133" s="395"/>
      <c r="G133" s="395"/>
      <c r="H133" s="395"/>
      <c r="I133" s="395"/>
      <c r="J133" s="395"/>
      <c r="K133" s="409"/>
    </row>
    <row r="134" spans="2:13">
      <c r="D134" s="395"/>
      <c r="E134" s="395"/>
      <c r="F134" s="395"/>
      <c r="G134" s="395"/>
      <c r="H134" s="395"/>
      <c r="I134" s="395"/>
      <c r="J134" s="395"/>
      <c r="K134" s="409"/>
    </row>
    <row r="135" spans="2:13">
      <c r="D135" s="395"/>
      <c r="E135" s="395"/>
      <c r="F135" s="395"/>
      <c r="G135" s="395"/>
      <c r="H135" s="395"/>
      <c r="I135" s="395"/>
      <c r="J135" s="395"/>
      <c r="K135" s="409"/>
    </row>
    <row r="136" spans="2:13">
      <c r="D136" s="395"/>
      <c r="E136" s="395"/>
      <c r="F136" s="395"/>
      <c r="G136" s="395"/>
      <c r="H136" s="395"/>
      <c r="I136" s="395"/>
      <c r="J136" s="395"/>
      <c r="K136" s="409"/>
    </row>
    <row r="137" spans="2:13">
      <c r="D137" s="395"/>
      <c r="E137" s="395"/>
      <c r="F137" s="395"/>
      <c r="G137" s="395"/>
      <c r="H137" s="395"/>
      <c r="I137" s="395"/>
      <c r="J137" s="395"/>
      <c r="K137" s="409"/>
    </row>
    <row r="138" spans="2:13">
      <c r="D138" s="395"/>
      <c r="E138" s="395"/>
      <c r="F138" s="395"/>
      <c r="G138" s="395"/>
      <c r="H138" s="395"/>
      <c r="I138" s="395"/>
      <c r="J138" s="395"/>
      <c r="K138" s="409"/>
    </row>
    <row r="139" spans="2:13">
      <c r="D139" s="395"/>
      <c r="E139" s="395"/>
      <c r="F139" s="395"/>
      <c r="G139" s="395"/>
      <c r="H139" s="395"/>
      <c r="I139" s="395"/>
      <c r="J139" s="395"/>
      <c r="K139" s="409"/>
    </row>
    <row r="140" spans="2:13">
      <c r="D140" s="395"/>
      <c r="E140" s="395"/>
      <c r="F140" s="395"/>
      <c r="G140" s="395"/>
      <c r="H140" s="395"/>
      <c r="I140" s="395"/>
      <c r="J140" s="395"/>
      <c r="K140" s="409"/>
    </row>
    <row r="141" spans="2:13">
      <c r="D141" s="395"/>
      <c r="E141" s="395"/>
      <c r="F141" s="395"/>
      <c r="G141" s="395"/>
      <c r="H141" s="395"/>
      <c r="I141" s="395"/>
      <c r="J141" s="395"/>
      <c r="K141" s="409"/>
    </row>
    <row r="142" spans="2:13">
      <c r="D142" s="395"/>
      <c r="E142" s="395"/>
      <c r="F142" s="395"/>
      <c r="G142" s="395"/>
      <c r="H142" s="395"/>
      <c r="I142" s="395"/>
      <c r="J142" s="395"/>
      <c r="K142" s="409"/>
    </row>
    <row r="143" spans="2:13">
      <c r="D143" s="395"/>
      <c r="E143" s="395"/>
      <c r="F143" s="395"/>
      <c r="G143" s="395"/>
      <c r="H143" s="395"/>
      <c r="I143" s="395"/>
      <c r="J143" s="395"/>
      <c r="K143" s="409"/>
    </row>
    <row r="144" spans="2:13">
      <c r="D144" s="395"/>
      <c r="E144" s="395"/>
      <c r="F144" s="395"/>
      <c r="G144" s="395"/>
      <c r="H144" s="395"/>
      <c r="I144" s="395"/>
      <c r="J144" s="395"/>
      <c r="K144" s="409"/>
    </row>
    <row r="145" spans="4:11">
      <c r="D145" s="395"/>
      <c r="E145" s="395"/>
      <c r="F145" s="395"/>
      <c r="G145" s="395"/>
      <c r="H145" s="395"/>
      <c r="I145" s="395"/>
      <c r="J145" s="395"/>
      <c r="K145" s="409"/>
    </row>
    <row r="146" spans="4:11">
      <c r="D146" s="395"/>
      <c r="E146" s="395"/>
      <c r="F146" s="395"/>
      <c r="G146" s="395"/>
      <c r="H146" s="395"/>
      <c r="I146" s="395"/>
      <c r="J146" s="395"/>
      <c r="K146" s="409"/>
    </row>
    <row r="147" spans="4:11">
      <c r="D147" s="395"/>
      <c r="E147" s="395"/>
      <c r="F147" s="395"/>
      <c r="G147" s="395"/>
      <c r="H147" s="395"/>
      <c r="I147" s="395"/>
      <c r="J147" s="395"/>
      <c r="K147" s="409"/>
    </row>
    <row r="148" spans="4:11">
      <c r="D148" s="395"/>
      <c r="E148" s="395"/>
      <c r="F148" s="395"/>
      <c r="G148" s="395"/>
      <c r="H148" s="395"/>
      <c r="I148" s="395"/>
      <c r="J148" s="395"/>
      <c r="K148" s="409"/>
    </row>
    <row r="149" spans="4:11">
      <c r="D149" s="395"/>
      <c r="E149" s="395"/>
      <c r="F149" s="395"/>
      <c r="G149" s="395"/>
      <c r="H149" s="395"/>
      <c r="I149" s="395"/>
      <c r="J149" s="395"/>
      <c r="K149" s="409"/>
    </row>
    <row r="150" spans="4:11">
      <c r="D150" s="395"/>
      <c r="E150" s="395"/>
      <c r="F150" s="395"/>
      <c r="G150" s="395"/>
      <c r="H150" s="395"/>
      <c r="I150" s="395"/>
      <c r="J150" s="395"/>
      <c r="K150" s="409"/>
    </row>
    <row r="151" spans="4:11">
      <c r="D151" s="395"/>
      <c r="E151" s="395"/>
      <c r="F151" s="395"/>
      <c r="G151" s="395"/>
      <c r="H151" s="395"/>
      <c r="I151" s="395"/>
      <c r="J151" s="395"/>
      <c r="K151" s="409"/>
    </row>
    <row r="152" spans="4:11">
      <c r="D152" s="395"/>
      <c r="E152" s="395"/>
      <c r="F152" s="395"/>
      <c r="G152" s="395"/>
      <c r="H152" s="395"/>
      <c r="I152" s="395"/>
      <c r="J152" s="395"/>
      <c r="K152" s="409"/>
    </row>
    <row r="153" spans="4:11">
      <c r="D153" s="395"/>
      <c r="E153" s="395"/>
      <c r="F153" s="395"/>
      <c r="G153" s="395"/>
      <c r="H153" s="395"/>
      <c r="I153" s="395"/>
      <c r="J153" s="395"/>
      <c r="K153" s="409"/>
    </row>
    <row r="154" spans="4:11">
      <c r="D154" s="395"/>
      <c r="E154" s="395"/>
      <c r="F154" s="395"/>
      <c r="G154" s="395"/>
      <c r="H154" s="395"/>
      <c r="I154" s="395"/>
      <c r="J154" s="395"/>
      <c r="K154" s="409"/>
    </row>
    <row r="155" spans="4:11">
      <c r="D155" s="395"/>
      <c r="E155" s="395"/>
      <c r="F155" s="395"/>
      <c r="G155" s="395"/>
      <c r="H155" s="395"/>
      <c r="I155" s="395"/>
      <c r="J155" s="395"/>
      <c r="K155" s="409"/>
    </row>
    <row r="156" spans="4:11">
      <c r="D156" s="395"/>
      <c r="E156" s="395"/>
      <c r="F156" s="395"/>
      <c r="G156" s="395"/>
      <c r="H156" s="395"/>
      <c r="I156" s="395"/>
      <c r="J156" s="395"/>
      <c r="K156" s="409"/>
    </row>
    <row r="157" spans="4:11">
      <c r="D157" s="395"/>
      <c r="E157" s="395"/>
      <c r="F157" s="395"/>
      <c r="G157" s="395"/>
      <c r="H157" s="395"/>
      <c r="I157" s="395"/>
      <c r="J157" s="395"/>
      <c r="K157" s="409"/>
    </row>
    <row r="158" spans="4:11">
      <c r="D158" s="395"/>
      <c r="E158" s="395"/>
      <c r="F158" s="395"/>
      <c r="G158" s="395"/>
      <c r="H158" s="395"/>
      <c r="I158" s="395"/>
      <c r="J158" s="395"/>
      <c r="K158" s="409"/>
    </row>
    <row r="159" spans="4:11">
      <c r="D159" s="395"/>
      <c r="E159" s="395"/>
      <c r="F159" s="395"/>
      <c r="G159" s="395"/>
      <c r="H159" s="395"/>
      <c r="I159" s="395"/>
      <c r="J159" s="395"/>
      <c r="K159" s="409"/>
    </row>
    <row r="160" spans="4:11">
      <c r="D160" s="395"/>
      <c r="E160" s="395"/>
      <c r="F160" s="395"/>
      <c r="G160" s="395"/>
      <c r="H160" s="395"/>
      <c r="I160" s="395"/>
      <c r="J160" s="395"/>
      <c r="K160" s="409"/>
    </row>
    <row r="161" spans="4:11">
      <c r="D161" s="395"/>
      <c r="E161" s="395"/>
      <c r="F161" s="395"/>
      <c r="G161" s="395"/>
      <c r="H161" s="395"/>
      <c r="I161" s="395"/>
      <c r="J161" s="395"/>
      <c r="K161" s="409"/>
    </row>
    <row r="162" spans="4:11">
      <c r="D162" s="395"/>
      <c r="E162" s="395"/>
      <c r="F162" s="395"/>
      <c r="G162" s="395"/>
      <c r="H162" s="395"/>
      <c r="I162" s="395"/>
      <c r="J162" s="395"/>
      <c r="K162" s="409"/>
    </row>
  </sheetData>
  <autoFilter ref="B8:N130">
    <extLst/>
  </autoFilter>
  <mergeCells count="3">
    <mergeCell ref="B2:I2"/>
    <mergeCell ref="E4:K4"/>
    <mergeCell ref="E5:K5"/>
  </mergeCells>
  <phoneticPr fontId="40" type="noConversion"/>
  <pageMargins left="0.59027777777777801" right="0.39305555555555599" top="0.34930555555555598" bottom="0.16875000000000001" header="0.16875000000000001" footer="0.16875000000000001"/>
  <pageSetup scale="70" orientation="portrait" r:id="rId1"/>
  <headerFooter alignWithMargins="0">
    <oddFooter>&amp;L
Rev 1
&amp;CPATROM Hydrocarbures Liquides&amp;REvaluation Véhicule</oddFooter>
  </headerFooter>
  <rowBreaks count="1" manualBreakCount="1">
    <brk id="69" max="10" man="1"/>
  </rowBreaks>
</worksheet>
</file>

<file path=xl/worksheets/sheet5.xml><?xml version="1.0" encoding="utf-8"?>
<worksheet xmlns="http://schemas.openxmlformats.org/spreadsheetml/2006/main" xmlns:r="http://schemas.openxmlformats.org/officeDocument/2006/relationships">
  <dimension ref="B5:H17"/>
  <sheetViews>
    <sheetView workbookViewId="0">
      <selection activeCell="B6" sqref="B6:C6"/>
    </sheetView>
  </sheetViews>
  <sheetFormatPr defaultColWidth="9" defaultRowHeight="12.75"/>
  <cols>
    <col min="1" max="1" width="45.28515625" customWidth="1"/>
    <col min="2" max="2" width="19.28515625" customWidth="1"/>
    <col min="3" max="3" width="6.42578125" customWidth="1"/>
    <col min="4" max="4" width="7.42578125" style="318" customWidth="1"/>
    <col min="5" max="5" width="10.28515625" customWidth="1"/>
    <col min="6" max="7" width="10.85546875" customWidth="1"/>
    <col min="8" max="8" width="10" customWidth="1"/>
  </cols>
  <sheetData>
    <row r="5" spans="2:8" ht="28.5" customHeight="1">
      <c r="B5" s="2" t="s">
        <v>541</v>
      </c>
    </row>
    <row r="6" spans="2:8" s="17" customFormat="1" ht="25.5">
      <c r="B6" s="647" t="s">
        <v>542</v>
      </c>
      <c r="C6" s="647"/>
      <c r="D6" s="3" t="s">
        <v>543</v>
      </c>
      <c r="E6" s="319" t="s">
        <v>544</v>
      </c>
      <c r="F6" s="320" t="s">
        <v>545</v>
      </c>
      <c r="G6" s="320" t="s">
        <v>546</v>
      </c>
      <c r="H6" s="320" t="s">
        <v>547</v>
      </c>
    </row>
    <row r="7" spans="2:8">
      <c r="B7" s="321" t="s">
        <v>548</v>
      </c>
      <c r="C7" s="2"/>
      <c r="D7" s="1" t="s">
        <v>549</v>
      </c>
      <c r="E7" s="322">
        <v>28000</v>
      </c>
      <c r="F7" s="322">
        <v>26000</v>
      </c>
      <c r="G7" s="323">
        <v>30000</v>
      </c>
      <c r="H7" s="323">
        <v>30000</v>
      </c>
    </row>
    <row r="8" spans="2:8">
      <c r="B8" s="2" t="s">
        <v>550</v>
      </c>
      <c r="C8" s="2"/>
      <c r="D8" s="1" t="s">
        <v>549</v>
      </c>
      <c r="E8" s="322">
        <v>7300</v>
      </c>
      <c r="F8" s="322">
        <v>7200</v>
      </c>
      <c r="G8" s="322">
        <v>7100</v>
      </c>
      <c r="H8" s="322">
        <v>7300</v>
      </c>
    </row>
    <row r="9" spans="2:8">
      <c r="B9" s="2" t="s">
        <v>551</v>
      </c>
      <c r="C9" s="2"/>
      <c r="D9" s="1" t="s">
        <v>549</v>
      </c>
      <c r="E9" s="322">
        <v>7102</v>
      </c>
      <c r="F9" s="322">
        <v>6950</v>
      </c>
      <c r="G9" s="322">
        <v>7010</v>
      </c>
      <c r="H9" s="322">
        <v>7100</v>
      </c>
    </row>
    <row r="10" spans="2:8">
      <c r="B10" s="324" t="s">
        <v>552</v>
      </c>
      <c r="C10" s="2"/>
      <c r="D10" s="1" t="s">
        <v>549</v>
      </c>
      <c r="E10" s="322">
        <v>2500</v>
      </c>
      <c r="F10" s="322">
        <v>4200</v>
      </c>
      <c r="G10" s="322">
        <v>7600</v>
      </c>
      <c r="H10" s="322">
        <v>0</v>
      </c>
    </row>
    <row r="11" spans="2:8">
      <c r="B11" s="2" t="s">
        <v>553</v>
      </c>
      <c r="C11" s="1">
        <f>C7+C8+C9+C10</f>
        <v>0</v>
      </c>
      <c r="D11" s="1" t="s">
        <v>549</v>
      </c>
      <c r="E11" s="322">
        <f>E7+E8+E9+E10</f>
        <v>44902</v>
      </c>
      <c r="F11" s="322">
        <f>F7+F8+F9+F10</f>
        <v>44350</v>
      </c>
      <c r="G11" s="322">
        <f>G7+G8+G9+G10</f>
        <v>51710</v>
      </c>
      <c r="H11" s="322">
        <f>H7+H8+H9+H10</f>
        <v>44400</v>
      </c>
    </row>
    <row r="12" spans="2:8">
      <c r="B12" s="2" t="s">
        <v>554</v>
      </c>
      <c r="C12" s="1">
        <f>C11*7/1000</f>
        <v>0</v>
      </c>
      <c r="D12" s="1" t="s">
        <v>85</v>
      </c>
      <c r="E12" s="325">
        <f>E11*7/1000</f>
        <v>314.31400000000002</v>
      </c>
      <c r="F12" s="325">
        <f>F11*7/1000</f>
        <v>310.45</v>
      </c>
      <c r="G12" s="325">
        <f>G11*7/1000</f>
        <v>361.97</v>
      </c>
      <c r="H12" s="325">
        <f>H11*7/1000</f>
        <v>310.8</v>
      </c>
    </row>
    <row r="13" spans="2:8">
      <c r="B13" s="2" t="s">
        <v>555</v>
      </c>
      <c r="C13" s="1">
        <f>C12/1.34</f>
        <v>0</v>
      </c>
      <c r="D13" s="1" t="s">
        <v>556</v>
      </c>
      <c r="E13" s="325">
        <f>E12/1.34</f>
        <v>234.56268656716418</v>
      </c>
      <c r="F13" s="325">
        <f>F12/1.34</f>
        <v>231.67910447761193</v>
      </c>
      <c r="G13" s="325">
        <f>G12/1.34</f>
        <v>270.12686567164178</v>
      </c>
      <c r="H13" s="325">
        <f>H12/1.34</f>
        <v>231.94029850746267</v>
      </c>
    </row>
    <row r="14" spans="2:8">
      <c r="B14" s="656" t="s">
        <v>557</v>
      </c>
      <c r="C14" s="657"/>
      <c r="D14" s="657"/>
      <c r="E14" s="657"/>
      <c r="F14" s="657"/>
      <c r="G14" s="657"/>
      <c r="H14" s="658"/>
    </row>
    <row r="15" spans="2:8">
      <c r="B15" s="2" t="s">
        <v>558</v>
      </c>
      <c r="C15" s="2"/>
      <c r="D15" s="1"/>
      <c r="E15" s="1">
        <v>330</v>
      </c>
      <c r="F15" s="1">
        <v>330</v>
      </c>
      <c r="G15" s="1">
        <v>380</v>
      </c>
      <c r="H15" s="1">
        <v>330</v>
      </c>
    </row>
    <row r="16" spans="2:8">
      <c r="B16" s="2" t="s">
        <v>559</v>
      </c>
      <c r="C16" s="2"/>
      <c r="D16" s="1"/>
      <c r="E16" s="1" t="s">
        <v>560</v>
      </c>
      <c r="F16" s="1" t="s">
        <v>560</v>
      </c>
      <c r="G16" s="1" t="s">
        <v>561</v>
      </c>
      <c r="H16" s="1" t="s">
        <v>560</v>
      </c>
    </row>
    <row r="17" spans="2:2" customFormat="1">
      <c r="B17" s="326" t="s">
        <v>562</v>
      </c>
    </row>
  </sheetData>
  <mergeCells count="2">
    <mergeCell ref="B6:C6"/>
    <mergeCell ref="B14:H14"/>
  </mergeCells>
  <phoneticPr fontId="40" type="noConversion"/>
  <pageMargins left="0.69930555555555596" right="0.69930555555555596" top="0.75" bottom="0.75" header="0.3" footer="0.3"/>
  <pageSetup paperSize="9" orientation="portrait"/>
  <drawing r:id="rId1"/>
</worksheet>
</file>

<file path=xl/worksheets/sheet6.xml><?xml version="1.0" encoding="utf-8"?>
<worksheet xmlns="http://schemas.openxmlformats.org/spreadsheetml/2006/main" xmlns:r="http://schemas.openxmlformats.org/officeDocument/2006/relationships">
  <dimension ref="A1:W128"/>
  <sheetViews>
    <sheetView showGridLines="0" view="pageBreakPreview" topLeftCell="B58" zoomScale="90" zoomScaleNormal="80" zoomScaleSheetLayoutView="90" workbookViewId="0">
      <selection activeCell="K122" sqref="K122"/>
    </sheetView>
  </sheetViews>
  <sheetFormatPr defaultColWidth="8.28515625" defaultRowHeight="12.75"/>
  <cols>
    <col min="1" max="1" width="10.42578125" style="203" customWidth="1"/>
    <col min="2" max="2" width="36.85546875" style="204" customWidth="1"/>
    <col min="3" max="3" width="24.7109375" style="204" customWidth="1"/>
    <col min="4" max="4" width="16.42578125" style="204" customWidth="1"/>
    <col min="5" max="5" width="52.42578125" style="204" customWidth="1"/>
    <col min="6" max="6" width="1.42578125" customWidth="1"/>
    <col min="7" max="7" width="3.7109375" style="165" customWidth="1"/>
    <col min="8" max="8" width="2.140625" customWidth="1"/>
    <col min="9" max="9" width="5.28515625" style="205" customWidth="1"/>
    <col min="10" max="10" width="2" style="5" customWidth="1"/>
    <col min="11" max="11" width="43.140625" style="5" customWidth="1"/>
    <col min="12" max="12" width="48.140625" style="5" customWidth="1"/>
    <col min="13" max="16384" width="8.28515625" style="5"/>
  </cols>
  <sheetData>
    <row r="1" spans="1:23" s="4" customFormat="1" ht="45" customHeight="1">
      <c r="A1" s="769" t="s">
        <v>563</v>
      </c>
      <c r="B1" s="770"/>
      <c r="C1" s="770"/>
      <c r="D1" s="770"/>
      <c r="E1" s="770"/>
      <c r="F1" s="770"/>
      <c r="G1" s="770"/>
      <c r="H1" s="770"/>
      <c r="I1" s="770"/>
      <c r="J1" s="770"/>
      <c r="K1" s="771"/>
    </row>
    <row r="2" spans="1:23" customFormat="1">
      <c r="K2" s="4"/>
      <c r="L2" s="247"/>
      <c r="W2" s="141" t="s">
        <v>564</v>
      </c>
    </row>
    <row r="3" spans="1:23" ht="18.75" customHeight="1">
      <c r="A3" s="18"/>
      <c r="B3" s="19" t="s">
        <v>565</v>
      </c>
      <c r="C3" s="772">
        <f>'1 概要'!H4</f>
        <v>43381</v>
      </c>
      <c r="D3" s="773"/>
      <c r="E3" s="20"/>
      <c r="F3" s="21"/>
      <c r="G3" s="206"/>
      <c r="H3" s="207"/>
      <c r="I3" s="248"/>
      <c r="J3" s="88" t="s">
        <v>566</v>
      </c>
      <c r="K3" s="89"/>
      <c r="L3" s="249"/>
      <c r="W3" s="142" t="s">
        <v>567</v>
      </c>
    </row>
    <row r="4" spans="1:23" ht="18.75" customHeight="1">
      <c r="A4" s="22"/>
      <c r="B4" s="23" t="s">
        <v>568</v>
      </c>
      <c r="C4" s="24" t="str">
        <f>'1 概要'!H71</f>
        <v>李响</v>
      </c>
      <c r="D4" s="25"/>
      <c r="E4" s="26"/>
      <c r="F4" s="27"/>
      <c r="H4" s="94"/>
      <c r="I4" s="197"/>
      <c r="J4" s="33" t="s">
        <v>569</v>
      </c>
      <c r="K4" s="90" t="s">
        <v>570</v>
      </c>
      <c r="L4" s="247"/>
      <c r="W4" s="143" t="s">
        <v>571</v>
      </c>
    </row>
    <row r="5" spans="1:23" ht="18.75" customHeight="1">
      <c r="A5" s="28"/>
      <c r="B5" s="29" t="s">
        <v>572</v>
      </c>
      <c r="C5" s="774" t="str">
        <f>'1 概要'!G9</f>
        <v>冀ABC386</v>
      </c>
      <c r="D5" s="775"/>
      <c r="E5" s="30"/>
      <c r="F5" s="31"/>
      <c r="G5" s="174"/>
      <c r="H5" s="173"/>
      <c r="I5" s="250"/>
      <c r="J5" s="251"/>
      <c r="K5" s="252"/>
      <c r="L5" s="247"/>
      <c r="W5" s="143" t="s">
        <v>573</v>
      </c>
    </row>
    <row r="6" spans="1:23">
      <c r="A6" s="32"/>
      <c r="B6" s="27"/>
      <c r="C6" s="27"/>
      <c r="D6" s="27"/>
      <c r="E6" s="169"/>
      <c r="F6" s="27"/>
      <c r="G6" s="27"/>
      <c r="H6" s="94"/>
      <c r="I6" s="169"/>
      <c r="K6" s="4"/>
    </row>
    <row r="7" spans="1:23" s="6" customFormat="1" ht="34.5">
      <c r="A7" s="208" t="s">
        <v>574</v>
      </c>
      <c r="B7" s="209"/>
      <c r="C7" s="209"/>
      <c r="D7" s="209"/>
      <c r="E7" s="209"/>
      <c r="F7" s="210"/>
      <c r="G7" s="211" t="s">
        <v>575</v>
      </c>
      <c r="H7" s="719" t="s">
        <v>576</v>
      </c>
      <c r="I7" s="719"/>
      <c r="J7" s="719"/>
      <c r="K7" s="253" t="s">
        <v>577</v>
      </c>
      <c r="L7" s="95"/>
    </row>
    <row r="8" spans="1:23" s="198" customFormat="1" ht="15.75">
      <c r="A8" s="212">
        <v>100</v>
      </c>
      <c r="B8" s="776" t="s">
        <v>578</v>
      </c>
      <c r="C8" s="777"/>
      <c r="D8" s="777"/>
      <c r="E8" s="778"/>
      <c r="F8" s="213"/>
      <c r="G8" s="214"/>
      <c r="H8" s="213"/>
      <c r="I8" s="213"/>
      <c r="K8" s="254"/>
      <c r="L8" s="95"/>
    </row>
    <row r="9" spans="1:23" s="198" customFormat="1" ht="38.25" customHeight="1">
      <c r="A9" s="215" t="s">
        <v>579</v>
      </c>
      <c r="B9" s="743" t="s">
        <v>580</v>
      </c>
      <c r="C9" s="744"/>
      <c r="D9" s="744"/>
      <c r="E9" s="745"/>
      <c r="F9" s="213"/>
      <c r="G9" s="216" t="s">
        <v>581</v>
      </c>
      <c r="H9" s="213"/>
      <c r="I9" s="595"/>
      <c r="K9" s="255"/>
      <c r="L9" s="95"/>
    </row>
    <row r="10" spans="1:23" s="198" customFormat="1" ht="15">
      <c r="A10" s="217"/>
      <c r="B10" s="218" t="s">
        <v>582</v>
      </c>
      <c r="C10" s="218"/>
      <c r="D10" s="218"/>
      <c r="E10" s="218"/>
      <c r="F10" s="213"/>
      <c r="G10" s="219"/>
      <c r="H10" s="213"/>
      <c r="I10" s="218"/>
      <c r="K10" s="256"/>
      <c r="L10" s="95"/>
    </row>
    <row r="11" spans="1:23" s="198" customFormat="1" ht="15.75">
      <c r="A11" s="62">
        <v>102</v>
      </c>
      <c r="B11" s="699" t="s">
        <v>583</v>
      </c>
      <c r="C11" s="700"/>
      <c r="D11" s="700"/>
      <c r="E11" s="701"/>
      <c r="F11" s="213"/>
      <c r="G11" s="220"/>
      <c r="H11" s="213"/>
      <c r="I11" s="213"/>
      <c r="K11" s="254"/>
      <c r="L11" s="95"/>
    </row>
    <row r="12" spans="1:23" s="198" customFormat="1" ht="18.75" customHeight="1">
      <c r="A12" s="221" t="s">
        <v>584</v>
      </c>
      <c r="B12" s="670" t="s">
        <v>585</v>
      </c>
      <c r="C12" s="779" t="s">
        <v>586</v>
      </c>
      <c r="D12" s="780"/>
      <c r="E12" s="781"/>
      <c r="F12" s="213"/>
      <c r="G12" s="216" t="s">
        <v>581</v>
      </c>
      <c r="H12" s="213"/>
      <c r="I12" s="102" t="s">
        <v>860</v>
      </c>
      <c r="K12" s="257"/>
      <c r="L12" s="95"/>
    </row>
    <row r="13" spans="1:23" s="198" customFormat="1" ht="47.25" customHeight="1">
      <c r="A13" s="222" t="s">
        <v>587</v>
      </c>
      <c r="B13" s="671"/>
      <c r="C13" s="751" t="s">
        <v>588</v>
      </c>
      <c r="D13" s="782"/>
      <c r="E13" s="783"/>
      <c r="F13" s="213"/>
      <c r="G13" s="216" t="s">
        <v>581</v>
      </c>
      <c r="H13" s="213"/>
      <c r="I13" s="104" t="s">
        <v>860</v>
      </c>
      <c r="K13" s="258" t="s">
        <v>589</v>
      </c>
      <c r="L13" s="95"/>
    </row>
    <row r="14" spans="1:23" s="198" customFormat="1" ht="15">
      <c r="A14" s="217"/>
      <c r="B14" s="218" t="s">
        <v>582</v>
      </c>
      <c r="C14" s="218"/>
      <c r="D14" s="218"/>
      <c r="E14" s="218"/>
      <c r="F14" s="213"/>
      <c r="G14" s="219"/>
      <c r="H14" s="213"/>
      <c r="I14" s="218"/>
      <c r="K14" s="256"/>
      <c r="L14" s="95"/>
    </row>
    <row r="15" spans="1:23" s="198" customFormat="1" ht="15.75">
      <c r="A15" s="62">
        <v>104</v>
      </c>
      <c r="B15" s="699" t="s">
        <v>590</v>
      </c>
      <c r="C15" s="700"/>
      <c r="D15" s="700"/>
      <c r="E15" s="701"/>
      <c r="F15" s="213"/>
      <c r="G15" s="219"/>
      <c r="H15" s="213"/>
      <c r="I15" s="213"/>
      <c r="K15" s="254"/>
      <c r="L15" s="95"/>
    </row>
    <row r="16" spans="1:23" s="198" customFormat="1" ht="50.25" customHeight="1">
      <c r="A16" s="223" t="s">
        <v>591</v>
      </c>
      <c r="B16" s="720" t="s">
        <v>592</v>
      </c>
      <c r="C16" s="721"/>
      <c r="D16" s="721"/>
      <c r="E16" s="722"/>
      <c r="F16" s="213"/>
      <c r="G16" s="216" t="s">
        <v>581</v>
      </c>
      <c r="H16" s="213"/>
      <c r="I16" s="259" t="s">
        <v>860</v>
      </c>
      <c r="K16" s="260"/>
      <c r="L16" s="95"/>
    </row>
    <row r="17" spans="1:12" s="198" customFormat="1" ht="15">
      <c r="A17" s="223" t="s">
        <v>593</v>
      </c>
      <c r="B17" s="672" t="s">
        <v>594</v>
      </c>
      <c r="C17" s="767" t="s">
        <v>595</v>
      </c>
      <c r="D17" s="723"/>
      <c r="E17" s="724"/>
      <c r="F17" s="213"/>
      <c r="G17" s="680" t="s">
        <v>596</v>
      </c>
      <c r="H17" s="213"/>
      <c r="I17" s="681" t="s">
        <v>860</v>
      </c>
      <c r="J17" s="261"/>
      <c r="K17" s="659"/>
      <c r="L17" s="95"/>
    </row>
    <row r="18" spans="1:12" s="198" customFormat="1" ht="68.25" customHeight="1">
      <c r="A18" s="225" t="s">
        <v>597</v>
      </c>
      <c r="B18" s="672"/>
      <c r="C18" s="767" t="s">
        <v>598</v>
      </c>
      <c r="D18" s="723"/>
      <c r="E18" s="724"/>
      <c r="F18" s="213"/>
      <c r="G18" s="680"/>
      <c r="H18" s="213"/>
      <c r="I18" s="682"/>
      <c r="J18" s="261"/>
      <c r="K18" s="660"/>
      <c r="L18" s="95"/>
    </row>
    <row r="19" spans="1:12" s="198" customFormat="1" ht="30" customHeight="1">
      <c r="A19" s="226" t="s">
        <v>599</v>
      </c>
      <c r="B19" s="740" t="s">
        <v>600</v>
      </c>
      <c r="C19" s="741"/>
      <c r="D19" s="741"/>
      <c r="E19" s="742"/>
      <c r="F19" s="213"/>
      <c r="G19" s="216" t="s">
        <v>581</v>
      </c>
      <c r="H19" s="213"/>
      <c r="I19" s="262" t="s">
        <v>860</v>
      </c>
      <c r="K19" s="263" t="s">
        <v>601</v>
      </c>
      <c r="L19" s="95"/>
    </row>
    <row r="20" spans="1:12" s="198" customFormat="1" ht="15">
      <c r="A20" s="217"/>
      <c r="B20" s="218" t="s">
        <v>582</v>
      </c>
      <c r="C20" s="218"/>
      <c r="D20" s="218"/>
      <c r="E20" s="218"/>
      <c r="F20" s="213"/>
      <c r="G20" s="219"/>
      <c r="H20" s="213"/>
      <c r="I20" s="218"/>
      <c r="K20" s="256"/>
      <c r="L20" s="95"/>
    </row>
    <row r="21" spans="1:12" s="198" customFormat="1" ht="15.75">
      <c r="A21" s="62">
        <v>106</v>
      </c>
      <c r="B21" s="699" t="s">
        <v>602</v>
      </c>
      <c r="C21" s="700"/>
      <c r="D21" s="700"/>
      <c r="E21" s="701"/>
      <c r="F21" s="213"/>
      <c r="G21" s="219"/>
      <c r="H21" s="213"/>
      <c r="I21" s="213"/>
      <c r="K21" s="254"/>
      <c r="L21" s="95"/>
    </row>
    <row r="22" spans="1:12" s="198" customFormat="1" ht="15">
      <c r="A22" s="225" t="s">
        <v>603</v>
      </c>
      <c r="B22" s="768" t="s">
        <v>604</v>
      </c>
      <c r="C22" s="758"/>
      <c r="D22" s="758"/>
      <c r="E22" s="759"/>
      <c r="F22" s="213"/>
      <c r="G22" s="224" t="s">
        <v>596</v>
      </c>
      <c r="H22" s="213"/>
      <c r="I22" s="264" t="s">
        <v>860</v>
      </c>
      <c r="K22" s="265"/>
      <c r="L22" s="95"/>
    </row>
    <row r="23" spans="1:12" s="198" customFormat="1" ht="15">
      <c r="A23" s="225" t="s">
        <v>605</v>
      </c>
      <c r="B23" s="673" t="s">
        <v>606</v>
      </c>
      <c r="C23" s="757" t="s">
        <v>607</v>
      </c>
      <c r="D23" s="758"/>
      <c r="E23" s="759"/>
      <c r="F23" s="213"/>
      <c r="G23" s="680" t="s">
        <v>596</v>
      </c>
      <c r="H23" s="213"/>
      <c r="I23" s="683" t="s">
        <v>860</v>
      </c>
      <c r="K23" s="661"/>
      <c r="L23" s="95"/>
    </row>
    <row r="24" spans="1:12" s="198" customFormat="1" ht="15">
      <c r="A24" s="225" t="s">
        <v>608</v>
      </c>
      <c r="B24" s="674"/>
      <c r="C24" s="757" t="s">
        <v>609</v>
      </c>
      <c r="D24" s="758"/>
      <c r="E24" s="759"/>
      <c r="F24" s="213"/>
      <c r="G24" s="680"/>
      <c r="H24" s="213"/>
      <c r="I24" s="684"/>
      <c r="K24" s="662"/>
      <c r="L24" s="95"/>
    </row>
    <row r="25" spans="1:12" s="198" customFormat="1" ht="15">
      <c r="A25" s="225" t="s">
        <v>610</v>
      </c>
      <c r="B25" s="675"/>
      <c r="C25" s="757" t="s">
        <v>611</v>
      </c>
      <c r="D25" s="758"/>
      <c r="E25" s="759"/>
      <c r="F25" s="213"/>
      <c r="G25" s="680"/>
      <c r="H25" s="213"/>
      <c r="I25" s="684"/>
      <c r="K25" s="662"/>
      <c r="L25" s="95"/>
    </row>
    <row r="26" spans="1:12" s="198" customFormat="1" ht="15">
      <c r="A26" s="227"/>
      <c r="B26" s="676"/>
      <c r="C26" s="760" t="s">
        <v>612</v>
      </c>
      <c r="D26" s="761"/>
      <c r="E26" s="762"/>
      <c r="F26" s="213"/>
      <c r="G26" s="680"/>
      <c r="H26" s="213"/>
      <c r="I26" s="685"/>
      <c r="K26" s="663"/>
      <c r="L26" s="95"/>
    </row>
    <row r="27" spans="1:12" s="198" customFormat="1" ht="15">
      <c r="A27" s="228"/>
      <c r="B27" s="229" t="s">
        <v>582</v>
      </c>
      <c r="C27" s="229"/>
      <c r="D27" s="229"/>
      <c r="E27" s="229"/>
      <c r="F27" s="213"/>
      <c r="G27" s="219"/>
      <c r="H27" s="213"/>
      <c r="I27" s="266"/>
      <c r="K27" s="267"/>
      <c r="L27" s="95"/>
    </row>
    <row r="28" spans="1:12" s="198" customFormat="1" ht="15.75">
      <c r="A28" s="62">
        <v>112</v>
      </c>
      <c r="B28" s="763" t="s">
        <v>613</v>
      </c>
      <c r="C28" s="763"/>
      <c r="D28" s="763"/>
      <c r="E28" s="763"/>
      <c r="F28" s="213"/>
      <c r="G28" s="219"/>
      <c r="H28" s="213"/>
      <c r="I28" s="268"/>
      <c r="K28" s="269"/>
      <c r="L28" s="95"/>
    </row>
    <row r="29" spans="1:12" s="198" customFormat="1" ht="15">
      <c r="A29" s="230" t="s">
        <v>614</v>
      </c>
      <c r="B29" s="764" t="s">
        <v>615</v>
      </c>
      <c r="C29" s="764"/>
      <c r="D29" s="764"/>
      <c r="E29" s="764"/>
      <c r="F29" s="213"/>
      <c r="G29" s="224" t="s">
        <v>596</v>
      </c>
      <c r="H29" s="213"/>
      <c r="I29" s="270" t="s">
        <v>860</v>
      </c>
      <c r="K29" s="271"/>
      <c r="L29" s="95"/>
    </row>
    <row r="30" spans="1:12" s="198" customFormat="1" ht="15">
      <c r="A30" s="228"/>
      <c r="B30" s="229" t="s">
        <v>582</v>
      </c>
      <c r="C30" s="229"/>
      <c r="D30" s="229"/>
      <c r="E30" s="229"/>
      <c r="F30" s="213"/>
      <c r="G30" s="219"/>
      <c r="H30" s="213"/>
      <c r="I30" s="272"/>
      <c r="K30" s="273"/>
      <c r="L30" s="95"/>
    </row>
    <row r="31" spans="1:12" s="199" customFormat="1" ht="15.75">
      <c r="A31" s="62">
        <v>118</v>
      </c>
      <c r="B31" s="765" t="s">
        <v>616</v>
      </c>
      <c r="C31" s="765"/>
      <c r="D31" s="765"/>
      <c r="E31" s="765"/>
      <c r="F31" s="213"/>
      <c r="G31" s="219"/>
      <c r="H31" s="213"/>
      <c r="I31" s="268"/>
      <c r="K31" s="269"/>
      <c r="L31" s="95"/>
    </row>
    <row r="32" spans="1:12" s="199" customFormat="1" ht="30.75" customHeight="1">
      <c r="A32" s="231" t="s">
        <v>617</v>
      </c>
      <c r="B32" s="766" t="s">
        <v>618</v>
      </c>
      <c r="C32" s="766"/>
      <c r="D32" s="766"/>
      <c r="E32" s="766"/>
      <c r="F32" s="213"/>
      <c r="G32" s="224"/>
      <c r="H32" s="213"/>
      <c r="I32" s="274" t="s">
        <v>860</v>
      </c>
      <c r="K32" s="275" t="s">
        <v>619</v>
      </c>
      <c r="L32" s="95"/>
    </row>
    <row r="33" spans="1:12" s="198" customFormat="1" ht="15">
      <c r="A33" s="232"/>
      <c r="B33" s="229" t="s">
        <v>582</v>
      </c>
      <c r="C33" s="229"/>
      <c r="D33" s="229"/>
      <c r="E33" s="229"/>
      <c r="F33" s="213"/>
      <c r="G33" s="219"/>
      <c r="H33" s="213"/>
      <c r="I33" s="272"/>
      <c r="K33" s="273"/>
      <c r="L33" s="95"/>
    </row>
    <row r="34" spans="1:12" s="200" customFormat="1" ht="15.75">
      <c r="A34" s="62">
        <v>120</v>
      </c>
      <c r="B34" s="763" t="s">
        <v>620</v>
      </c>
      <c r="C34" s="763"/>
      <c r="D34" s="763"/>
      <c r="E34" s="763"/>
      <c r="F34" s="213"/>
      <c r="G34" s="219"/>
      <c r="H34" s="213"/>
      <c r="I34" s="276"/>
      <c r="K34" s="277"/>
      <c r="L34" s="95"/>
    </row>
    <row r="35" spans="1:12" s="200" customFormat="1" ht="46.5" customHeight="1">
      <c r="A35" s="233" t="s">
        <v>621</v>
      </c>
      <c r="B35" s="764" t="s">
        <v>622</v>
      </c>
      <c r="C35" s="764"/>
      <c r="D35" s="764"/>
      <c r="E35" s="764"/>
      <c r="F35" s="213"/>
      <c r="G35" s="224"/>
      <c r="H35" s="213"/>
      <c r="I35" s="278" t="s">
        <v>860</v>
      </c>
      <c r="K35" s="117" t="s">
        <v>623</v>
      </c>
      <c r="L35" s="95"/>
    </row>
    <row r="36" spans="1:12" s="199" customFormat="1" ht="15.75">
      <c r="A36" s="234"/>
      <c r="B36" s="235" t="s">
        <v>582</v>
      </c>
      <c r="C36" s="235"/>
      <c r="D36" s="235"/>
      <c r="E36" s="235"/>
      <c r="F36" s="213"/>
      <c r="G36" s="236"/>
      <c r="H36" s="213"/>
      <c r="I36" s="279"/>
      <c r="K36" s="280"/>
      <c r="L36" s="95"/>
    </row>
    <row r="37" spans="1:12" s="199" customFormat="1" ht="15.75">
      <c r="A37" s="62">
        <v>122</v>
      </c>
      <c r="B37" s="763" t="s">
        <v>624</v>
      </c>
      <c r="C37" s="763"/>
      <c r="D37" s="763"/>
      <c r="E37" s="763"/>
      <c r="F37" s="213"/>
      <c r="G37" s="236"/>
      <c r="H37" s="213"/>
      <c r="K37" s="129"/>
      <c r="L37" s="95"/>
    </row>
    <row r="38" spans="1:12" s="199" customFormat="1" ht="15">
      <c r="A38" s="237" t="s">
        <v>625</v>
      </c>
      <c r="B38" s="737" t="s">
        <v>626</v>
      </c>
      <c r="C38" s="738"/>
      <c r="D38" s="738"/>
      <c r="E38" s="739"/>
      <c r="F38" s="213"/>
      <c r="G38" s="216" t="s">
        <v>581</v>
      </c>
      <c r="H38" s="213"/>
      <c r="I38" s="102" t="s">
        <v>860</v>
      </c>
      <c r="K38" s="257"/>
      <c r="L38" s="95"/>
    </row>
    <row r="39" spans="1:12" s="199" customFormat="1" ht="30.75" customHeight="1">
      <c r="A39" s="237" t="s">
        <v>627</v>
      </c>
      <c r="B39" s="672" t="s">
        <v>628</v>
      </c>
      <c r="C39" s="723"/>
      <c r="D39" s="723"/>
      <c r="E39" s="724"/>
      <c r="F39" s="213"/>
      <c r="G39" s="224" t="s">
        <v>596</v>
      </c>
      <c r="H39" s="213"/>
      <c r="I39" s="281" t="s">
        <v>860</v>
      </c>
      <c r="K39" s="282"/>
      <c r="L39" s="95"/>
    </row>
    <row r="40" spans="1:12" s="199" customFormat="1" ht="15">
      <c r="A40" s="237" t="s">
        <v>629</v>
      </c>
      <c r="B40" s="672" t="s">
        <v>630</v>
      </c>
      <c r="C40" s="723"/>
      <c r="D40" s="723"/>
      <c r="E40" s="724"/>
      <c r="F40" s="213"/>
      <c r="G40" s="224" t="s">
        <v>596</v>
      </c>
      <c r="H40" s="213"/>
      <c r="I40" s="281" t="s">
        <v>860</v>
      </c>
      <c r="K40" s="282"/>
      <c r="L40" s="95"/>
    </row>
    <row r="41" spans="1:12" s="199" customFormat="1" ht="105" customHeight="1">
      <c r="A41" s="238" t="s">
        <v>631</v>
      </c>
      <c r="B41" s="239" t="s">
        <v>632</v>
      </c>
      <c r="C41" s="746" t="s">
        <v>633</v>
      </c>
      <c r="D41" s="747"/>
      <c r="E41" s="240" t="s">
        <v>634</v>
      </c>
      <c r="F41" s="213"/>
      <c r="G41" s="224" t="s">
        <v>596</v>
      </c>
      <c r="H41" s="213"/>
      <c r="I41" s="281"/>
      <c r="K41" s="282"/>
      <c r="L41" s="95"/>
    </row>
    <row r="42" spans="1:12" s="199" customFormat="1" ht="48.75" customHeight="1">
      <c r="A42" s="237" t="s">
        <v>635</v>
      </c>
      <c r="B42" s="677" t="s">
        <v>636</v>
      </c>
      <c r="C42" s="748" t="s">
        <v>637</v>
      </c>
      <c r="D42" s="749"/>
      <c r="E42" s="750"/>
      <c r="F42" s="213"/>
      <c r="G42" s="224" t="s">
        <v>596</v>
      </c>
      <c r="H42" s="213"/>
      <c r="I42" s="283" t="s">
        <v>860</v>
      </c>
      <c r="K42" s="284"/>
      <c r="L42" s="95"/>
    </row>
    <row r="43" spans="1:12" s="199" customFormat="1" ht="30" customHeight="1">
      <c r="A43" s="231" t="s">
        <v>638</v>
      </c>
      <c r="B43" s="677"/>
      <c r="C43" s="672" t="s">
        <v>639</v>
      </c>
      <c r="D43" s="723"/>
      <c r="E43" s="724"/>
      <c r="F43" s="213"/>
      <c r="G43" s="224" t="s">
        <v>596</v>
      </c>
      <c r="H43" s="213"/>
      <c r="I43" s="281" t="s">
        <v>860</v>
      </c>
      <c r="K43" s="282"/>
      <c r="L43" s="95"/>
    </row>
    <row r="44" spans="1:12" s="199" customFormat="1" ht="22.5" customHeight="1">
      <c r="A44" s="64" t="s">
        <v>640</v>
      </c>
      <c r="B44" s="678"/>
      <c r="C44" s="751" t="s">
        <v>641</v>
      </c>
      <c r="D44" s="752"/>
      <c r="E44" s="753"/>
      <c r="F44" s="213"/>
      <c r="G44" s="216"/>
      <c r="H44" s="213"/>
      <c r="I44" s="285" t="s">
        <v>860</v>
      </c>
      <c r="K44" s="286" t="s">
        <v>642</v>
      </c>
      <c r="L44" s="95"/>
    </row>
    <row r="45" spans="1:12" s="199" customFormat="1" ht="15.75">
      <c r="A45" s="234"/>
      <c r="B45" s="235" t="s">
        <v>582</v>
      </c>
      <c r="C45" s="235"/>
      <c r="D45" s="235"/>
      <c r="E45" s="235"/>
      <c r="F45" s="213"/>
      <c r="G45" s="236"/>
      <c r="H45" s="213"/>
      <c r="I45" s="279"/>
      <c r="K45" s="280"/>
      <c r="L45" s="95"/>
    </row>
    <row r="46" spans="1:12" s="199" customFormat="1" ht="15.75">
      <c r="A46" s="62">
        <v>124</v>
      </c>
      <c r="B46" s="699" t="s">
        <v>643</v>
      </c>
      <c r="C46" s="700"/>
      <c r="D46" s="700"/>
      <c r="E46" s="701"/>
      <c r="F46" s="213"/>
      <c r="G46" s="236"/>
      <c r="H46" s="213"/>
      <c r="K46" s="129"/>
      <c r="L46" s="95"/>
    </row>
    <row r="47" spans="1:12" s="199" customFormat="1" ht="33.75" customHeight="1">
      <c r="A47" s="71" t="s">
        <v>644</v>
      </c>
      <c r="B47" s="754" t="s">
        <v>645</v>
      </c>
      <c r="C47" s="755"/>
      <c r="D47" s="755"/>
      <c r="E47" s="756"/>
      <c r="F47" s="213"/>
      <c r="G47" s="216"/>
      <c r="H47" s="213"/>
      <c r="I47" s="287" t="s">
        <v>860</v>
      </c>
      <c r="K47" s="288" t="s">
        <v>646</v>
      </c>
      <c r="L47" s="95"/>
    </row>
    <row r="48" spans="1:12" s="199" customFormat="1" ht="15.75">
      <c r="A48" s="234"/>
      <c r="B48" s="241" t="s">
        <v>582</v>
      </c>
      <c r="C48" s="241"/>
      <c r="D48" s="241"/>
      <c r="E48" s="241"/>
      <c r="F48" s="213"/>
      <c r="G48" s="236"/>
      <c r="H48" s="213"/>
      <c r="I48" s="289"/>
      <c r="K48" s="290"/>
      <c r="L48" s="95"/>
    </row>
    <row r="49" spans="1:12" s="199" customFormat="1" ht="15.75">
      <c r="A49" s="62">
        <v>128</v>
      </c>
      <c r="B49" s="700" t="s">
        <v>647</v>
      </c>
      <c r="C49" s="700"/>
      <c r="D49" s="700"/>
      <c r="E49" s="701"/>
      <c r="F49" s="213"/>
      <c r="G49" s="236"/>
      <c r="H49" s="213"/>
      <c r="K49" s="129"/>
      <c r="L49" s="95"/>
    </row>
    <row r="50" spans="1:12" s="199" customFormat="1" ht="80.25" customHeight="1">
      <c r="A50" s="79" t="s">
        <v>648</v>
      </c>
      <c r="B50" s="731" t="s">
        <v>649</v>
      </c>
      <c r="C50" s="732"/>
      <c r="D50" s="733"/>
      <c r="E50" s="242" t="s">
        <v>650</v>
      </c>
      <c r="F50" s="213"/>
      <c r="G50" s="216" t="s">
        <v>581</v>
      </c>
      <c r="H50" s="213"/>
      <c r="I50" s="291" t="s">
        <v>860</v>
      </c>
      <c r="K50" s="292"/>
      <c r="L50" s="95"/>
    </row>
    <row r="51" spans="1:12" s="199" customFormat="1" ht="32.25" customHeight="1">
      <c r="A51" s="71" t="s">
        <v>651</v>
      </c>
      <c r="B51" s="734" t="s">
        <v>652</v>
      </c>
      <c r="C51" s="735"/>
      <c r="D51" s="735"/>
      <c r="E51" s="736"/>
      <c r="F51" s="213"/>
      <c r="G51" s="224" t="s">
        <v>596</v>
      </c>
      <c r="H51" s="213"/>
      <c r="I51" s="293" t="s">
        <v>860</v>
      </c>
      <c r="K51" s="294"/>
      <c r="L51" s="95"/>
    </row>
    <row r="52" spans="1:12" s="199" customFormat="1" ht="15.75">
      <c r="A52" s="234"/>
      <c r="B52" s="241" t="s">
        <v>582</v>
      </c>
      <c r="C52" s="241"/>
      <c r="D52" s="241"/>
      <c r="E52" s="241"/>
      <c r="F52" s="213"/>
      <c r="G52" s="236"/>
      <c r="H52" s="213"/>
      <c r="I52" s="289"/>
      <c r="K52" s="290"/>
      <c r="L52" s="95"/>
    </row>
    <row r="53" spans="1:12" s="199" customFormat="1" ht="15.75">
      <c r="A53" s="62">
        <v>132</v>
      </c>
      <c r="B53" s="700" t="s">
        <v>653</v>
      </c>
      <c r="C53" s="700"/>
      <c r="D53" s="700"/>
      <c r="E53" s="701"/>
      <c r="F53" s="213"/>
      <c r="G53" s="236"/>
      <c r="H53" s="213"/>
      <c r="K53" s="129"/>
      <c r="L53" s="95"/>
    </row>
    <row r="54" spans="1:12" s="199" customFormat="1" ht="15">
      <c r="A54" s="243"/>
      <c r="B54" s="737" t="s">
        <v>654</v>
      </c>
      <c r="C54" s="738"/>
      <c r="D54" s="738"/>
      <c r="E54" s="739"/>
      <c r="F54" s="213"/>
      <c r="G54" s="216" t="s">
        <v>581</v>
      </c>
      <c r="H54" s="213"/>
      <c r="I54" s="102" t="s">
        <v>860</v>
      </c>
      <c r="K54" s="257"/>
      <c r="L54" s="95"/>
    </row>
    <row r="55" spans="1:12" s="199" customFormat="1" ht="15">
      <c r="A55" s="243"/>
      <c r="B55" s="737" t="s">
        <v>655</v>
      </c>
      <c r="C55" s="738"/>
      <c r="D55" s="738"/>
      <c r="E55" s="739"/>
      <c r="F55" s="213"/>
      <c r="G55" s="216" t="s">
        <v>581</v>
      </c>
      <c r="H55" s="213"/>
      <c r="I55" s="102" t="s">
        <v>860</v>
      </c>
      <c r="K55" s="257"/>
      <c r="L55" s="95"/>
    </row>
    <row r="56" spans="1:12" s="199" customFormat="1" ht="15">
      <c r="A56" s="71" t="s">
        <v>656</v>
      </c>
      <c r="B56" s="740" t="s">
        <v>657</v>
      </c>
      <c r="C56" s="741"/>
      <c r="D56" s="741"/>
      <c r="E56" s="742"/>
      <c r="F56" s="213"/>
      <c r="G56" s="224" t="s">
        <v>596</v>
      </c>
      <c r="H56" s="213"/>
      <c r="I56" s="102" t="s">
        <v>860</v>
      </c>
      <c r="K56" s="258"/>
      <c r="L56" s="95"/>
    </row>
    <row r="57" spans="1:12" s="199" customFormat="1" ht="15.75">
      <c r="A57" s="244"/>
      <c r="B57" s="245" t="s">
        <v>582</v>
      </c>
      <c r="C57" s="245"/>
      <c r="D57" s="245"/>
      <c r="E57" s="245"/>
      <c r="F57" s="213"/>
      <c r="G57" s="236"/>
      <c r="H57" s="213"/>
      <c r="I57" s="245"/>
      <c r="K57" s="295"/>
      <c r="L57" s="95"/>
    </row>
    <row r="58" spans="1:12" s="199" customFormat="1" ht="15.75">
      <c r="A58" s="62">
        <v>134</v>
      </c>
      <c r="B58" s="699" t="s">
        <v>658</v>
      </c>
      <c r="C58" s="700"/>
      <c r="D58" s="700"/>
      <c r="E58" s="701"/>
      <c r="F58" s="213"/>
      <c r="G58" s="236"/>
      <c r="H58" s="213"/>
      <c r="K58" s="129"/>
      <c r="L58" s="95"/>
    </row>
    <row r="59" spans="1:12" s="199" customFormat="1" ht="36" customHeight="1">
      <c r="A59" s="71" t="s">
        <v>659</v>
      </c>
      <c r="B59" s="743" t="s">
        <v>660</v>
      </c>
      <c r="C59" s="744"/>
      <c r="D59" s="744"/>
      <c r="E59" s="745"/>
      <c r="F59" s="213"/>
      <c r="G59" s="216" t="s">
        <v>581</v>
      </c>
      <c r="H59" s="213"/>
      <c r="I59" s="102" t="s">
        <v>860</v>
      </c>
      <c r="K59" s="255"/>
      <c r="L59" s="95"/>
    </row>
    <row r="60" spans="1:12" s="199" customFormat="1" ht="15.75">
      <c r="A60" s="244"/>
      <c r="B60" s="246" t="s">
        <v>582</v>
      </c>
      <c r="C60" s="246"/>
      <c r="D60" s="246"/>
      <c r="E60" s="246"/>
      <c r="F60" s="213"/>
      <c r="G60" s="236"/>
      <c r="H60" s="213"/>
      <c r="I60" s="245"/>
      <c r="K60" s="295"/>
      <c r="L60" s="95"/>
    </row>
    <row r="61" spans="1:12" s="6" customFormat="1" ht="34.5">
      <c r="A61" s="208" t="s">
        <v>661</v>
      </c>
      <c r="B61" s="209"/>
      <c r="C61" s="209"/>
      <c r="D61" s="209"/>
      <c r="E61" s="209"/>
      <c r="F61" s="210"/>
      <c r="G61" s="211" t="s">
        <v>575</v>
      </c>
      <c r="H61" s="719"/>
      <c r="I61" s="719"/>
      <c r="J61" s="719"/>
      <c r="K61" s="253" t="s">
        <v>662</v>
      </c>
      <c r="L61" s="95"/>
    </row>
    <row r="62" spans="1:12" s="199" customFormat="1" ht="15.75">
      <c r="A62" s="62">
        <v>140</v>
      </c>
      <c r="B62" s="699" t="s">
        <v>663</v>
      </c>
      <c r="C62" s="700"/>
      <c r="D62" s="700"/>
      <c r="E62" s="701"/>
      <c r="F62" s="213"/>
      <c r="G62" s="236"/>
      <c r="H62" s="213"/>
      <c r="K62" s="27"/>
      <c r="L62" s="95"/>
    </row>
    <row r="63" spans="1:12" s="199" customFormat="1" ht="30" customHeight="1">
      <c r="A63" s="237" t="s">
        <v>664</v>
      </c>
      <c r="B63" s="720" t="s">
        <v>665</v>
      </c>
      <c r="C63" s="721"/>
      <c r="D63" s="721"/>
      <c r="E63" s="722"/>
      <c r="F63" s="213"/>
      <c r="G63" s="216" t="s">
        <v>581</v>
      </c>
      <c r="H63" s="213"/>
      <c r="I63" s="102" t="s">
        <v>860</v>
      </c>
      <c r="K63" s="296"/>
      <c r="L63" s="95"/>
    </row>
    <row r="64" spans="1:12" s="199" customFormat="1" ht="45" customHeight="1">
      <c r="A64" s="237" t="s">
        <v>666</v>
      </c>
      <c r="B64" s="672" t="s">
        <v>667</v>
      </c>
      <c r="C64" s="723"/>
      <c r="D64" s="723"/>
      <c r="E64" s="724"/>
      <c r="F64" s="213"/>
      <c r="G64" s="216" t="s">
        <v>581</v>
      </c>
      <c r="H64" s="213"/>
      <c r="I64" s="102" t="s">
        <v>860</v>
      </c>
      <c r="K64" s="282"/>
      <c r="L64" s="95"/>
    </row>
    <row r="65" spans="1:12" s="199" customFormat="1" ht="30.75" customHeight="1">
      <c r="A65" s="237" t="s">
        <v>668</v>
      </c>
      <c r="B65" s="672" t="s">
        <v>669</v>
      </c>
      <c r="C65" s="723"/>
      <c r="D65" s="723"/>
      <c r="E65" s="724"/>
      <c r="F65" s="213"/>
      <c r="G65" s="216" t="s">
        <v>581</v>
      </c>
      <c r="H65" s="213"/>
      <c r="I65" s="102" t="s">
        <v>860</v>
      </c>
      <c r="K65" s="282"/>
      <c r="L65" s="95"/>
    </row>
    <row r="66" spans="1:12" s="199" customFormat="1" ht="30.75" customHeight="1">
      <c r="A66" s="80" t="s">
        <v>670</v>
      </c>
      <c r="B66" s="725" t="s">
        <v>671</v>
      </c>
      <c r="C66" s="726"/>
      <c r="D66" s="726"/>
      <c r="E66" s="727"/>
      <c r="F66" s="213"/>
      <c r="G66" s="224" t="s">
        <v>596</v>
      </c>
      <c r="H66" s="213"/>
      <c r="I66" s="102"/>
      <c r="K66" s="309"/>
      <c r="L66" s="95"/>
    </row>
    <row r="67" spans="1:12" s="199" customFormat="1" ht="15.75">
      <c r="A67" s="234"/>
      <c r="B67" s="241" t="s">
        <v>582</v>
      </c>
      <c r="C67" s="241"/>
      <c r="D67" s="241"/>
      <c r="E67" s="241"/>
      <c r="F67" s="213"/>
      <c r="G67" s="236"/>
      <c r="H67" s="213"/>
      <c r="I67" s="289"/>
      <c r="K67" s="290"/>
      <c r="L67" s="95"/>
    </row>
    <row r="68" spans="1:12" s="199" customFormat="1" ht="15.75">
      <c r="A68" s="62">
        <v>142</v>
      </c>
      <c r="B68" s="716" t="s">
        <v>672</v>
      </c>
      <c r="C68" s="717"/>
      <c r="D68" s="717"/>
      <c r="E68" s="718"/>
      <c r="F68" s="213"/>
      <c r="G68" s="236"/>
      <c r="H68" s="213"/>
      <c r="K68" s="129"/>
      <c r="L68" s="95"/>
    </row>
    <row r="69" spans="1:12" s="199" customFormat="1" ht="40.5" customHeight="1">
      <c r="A69" s="79" t="s">
        <v>673</v>
      </c>
      <c r="B69" s="728" t="s">
        <v>674</v>
      </c>
      <c r="C69" s="729"/>
      <c r="D69" s="729"/>
      <c r="E69" s="730"/>
      <c r="F69" s="213"/>
      <c r="G69" s="216" t="s">
        <v>581</v>
      </c>
      <c r="H69" s="213"/>
      <c r="I69" s="102" t="s">
        <v>860</v>
      </c>
      <c r="K69" s="292" t="s">
        <v>675</v>
      </c>
      <c r="L69" s="95"/>
    </row>
    <row r="70" spans="1:12" s="199" customFormat="1" ht="45" customHeight="1">
      <c r="A70" s="79" t="s">
        <v>676</v>
      </c>
      <c r="B70" s="693" t="s">
        <v>677</v>
      </c>
      <c r="C70" s="694"/>
      <c r="D70" s="695"/>
      <c r="E70" s="679" t="s">
        <v>678</v>
      </c>
      <c r="F70" s="213"/>
      <c r="G70" s="216" t="s">
        <v>581</v>
      </c>
      <c r="H70" s="213"/>
      <c r="I70" s="102" t="s">
        <v>860</v>
      </c>
      <c r="K70" s="310"/>
      <c r="L70" s="95"/>
    </row>
    <row r="71" spans="1:12" s="199" customFormat="1" ht="30" customHeight="1">
      <c r="A71" s="79" t="s">
        <v>679</v>
      </c>
      <c r="B71" s="693" t="s">
        <v>680</v>
      </c>
      <c r="C71" s="694"/>
      <c r="D71" s="695"/>
      <c r="E71" s="679"/>
      <c r="F71" s="213"/>
      <c r="G71" s="216" t="s">
        <v>581</v>
      </c>
      <c r="H71" s="213"/>
      <c r="I71" s="102" t="s">
        <v>860</v>
      </c>
      <c r="K71" s="310"/>
      <c r="L71" s="95"/>
    </row>
    <row r="72" spans="1:12" s="199" customFormat="1" ht="29.25" customHeight="1">
      <c r="A72" s="79" t="s">
        <v>681</v>
      </c>
      <c r="B72" s="693" t="s">
        <v>682</v>
      </c>
      <c r="C72" s="694"/>
      <c r="D72" s="695"/>
      <c r="E72" s="679"/>
      <c r="F72" s="213"/>
      <c r="G72" s="216" t="s">
        <v>581</v>
      </c>
      <c r="H72" s="213"/>
      <c r="I72" s="102" t="s">
        <v>860</v>
      </c>
      <c r="K72" s="310"/>
      <c r="L72" s="95"/>
    </row>
    <row r="73" spans="1:12" s="199" customFormat="1" ht="30.75" customHeight="1">
      <c r="A73" s="79" t="s">
        <v>683</v>
      </c>
      <c r="B73" s="710" t="s">
        <v>684</v>
      </c>
      <c r="C73" s="711"/>
      <c r="D73" s="711"/>
      <c r="E73" s="712"/>
      <c r="F73" s="213"/>
      <c r="G73" s="224" t="s">
        <v>596</v>
      </c>
      <c r="H73" s="213"/>
      <c r="I73" s="102" t="s">
        <v>860</v>
      </c>
      <c r="K73" s="311" t="s">
        <v>685</v>
      </c>
      <c r="L73" s="95"/>
    </row>
    <row r="74" spans="1:12" s="199" customFormat="1" ht="42.75" customHeight="1">
      <c r="A74" s="71" t="s">
        <v>686</v>
      </c>
      <c r="B74" s="713" t="s">
        <v>687</v>
      </c>
      <c r="C74" s="714"/>
      <c r="D74" s="714"/>
      <c r="E74" s="715"/>
      <c r="F74" s="213"/>
      <c r="G74" s="216" t="s">
        <v>581</v>
      </c>
      <c r="H74" s="213"/>
      <c r="I74" s="102" t="s">
        <v>860</v>
      </c>
      <c r="K74" s="312" t="s">
        <v>675</v>
      </c>
      <c r="L74" s="95"/>
    </row>
    <row r="75" spans="1:12" s="199" customFormat="1" ht="15.75">
      <c r="A75" s="244"/>
      <c r="B75" s="235" t="s">
        <v>582</v>
      </c>
      <c r="C75" s="235"/>
      <c r="D75" s="235"/>
      <c r="E75" s="235"/>
      <c r="F75" s="213"/>
      <c r="G75" s="236"/>
      <c r="H75" s="213"/>
      <c r="I75" s="279"/>
      <c r="K75" s="280"/>
      <c r="L75" s="95"/>
    </row>
    <row r="76" spans="1:12" s="199" customFormat="1" ht="15.75">
      <c r="A76" s="62">
        <v>150</v>
      </c>
      <c r="B76" s="716" t="s">
        <v>688</v>
      </c>
      <c r="C76" s="717"/>
      <c r="D76" s="717"/>
      <c r="E76" s="718"/>
      <c r="F76" s="213"/>
      <c r="G76" s="236"/>
      <c r="H76" s="213"/>
      <c r="K76" s="129"/>
      <c r="L76" s="95"/>
    </row>
    <row r="77" spans="1:12" s="199" customFormat="1" ht="30.75" customHeight="1">
      <c r="A77" s="71" t="s">
        <v>689</v>
      </c>
      <c r="B77" s="705" t="s">
        <v>690</v>
      </c>
      <c r="C77" s="706"/>
      <c r="D77" s="706"/>
      <c r="E77" s="707"/>
      <c r="F77" s="213"/>
      <c r="G77" s="216" t="s">
        <v>581</v>
      </c>
      <c r="H77" s="213"/>
      <c r="I77" s="102" t="s">
        <v>860</v>
      </c>
      <c r="K77" s="313"/>
      <c r="L77" s="95"/>
    </row>
    <row r="78" spans="1:12" s="199" customFormat="1" ht="15.75">
      <c r="A78" s="244"/>
      <c r="B78" s="241" t="s">
        <v>582</v>
      </c>
      <c r="C78" s="241"/>
      <c r="D78" s="241"/>
      <c r="E78" s="241"/>
      <c r="F78" s="213"/>
      <c r="G78" s="236"/>
      <c r="H78" s="213"/>
      <c r="I78" s="289"/>
      <c r="K78" s="290"/>
      <c r="L78" s="95"/>
    </row>
    <row r="79" spans="1:12" s="199" customFormat="1" ht="15.75">
      <c r="A79" s="62">
        <v>160</v>
      </c>
      <c r="B79" s="699" t="s">
        <v>691</v>
      </c>
      <c r="C79" s="700"/>
      <c r="D79" s="700"/>
      <c r="E79" s="701"/>
      <c r="F79" s="213"/>
      <c r="G79" s="236"/>
      <c r="H79" s="213"/>
      <c r="K79" s="129"/>
      <c r="L79" s="95"/>
    </row>
    <row r="80" spans="1:12" s="199" customFormat="1" ht="45.75" customHeight="1">
      <c r="A80" s="71" t="s">
        <v>692</v>
      </c>
      <c r="B80" s="705" t="s">
        <v>693</v>
      </c>
      <c r="C80" s="706"/>
      <c r="D80" s="706"/>
      <c r="E80" s="707"/>
      <c r="F80" s="213"/>
      <c r="G80" s="224" t="s">
        <v>596</v>
      </c>
      <c r="H80" s="213"/>
      <c r="I80" s="102" t="s">
        <v>860</v>
      </c>
      <c r="K80" s="255"/>
      <c r="L80" s="95"/>
    </row>
    <row r="81" spans="1:12" s="198" customFormat="1" ht="15">
      <c r="A81" s="297"/>
      <c r="B81" s="298" t="s">
        <v>582</v>
      </c>
      <c r="C81" s="298"/>
      <c r="D81" s="298"/>
      <c r="E81" s="298"/>
      <c r="F81" s="213"/>
      <c r="G81" s="299"/>
      <c r="H81" s="213"/>
      <c r="I81" s="314"/>
      <c r="K81" s="203"/>
      <c r="L81" s="95"/>
    </row>
    <row r="82" spans="1:12" s="199" customFormat="1" ht="15.75">
      <c r="A82" s="151">
        <v>170</v>
      </c>
      <c r="B82" s="300" t="s">
        <v>694</v>
      </c>
      <c r="C82" s="708" t="s">
        <v>695</v>
      </c>
      <c r="D82" s="708"/>
      <c r="E82" s="709"/>
      <c r="F82" s="213"/>
      <c r="G82" s="236"/>
      <c r="H82" s="213"/>
      <c r="K82" s="129"/>
      <c r="L82" s="95"/>
    </row>
    <row r="83" spans="1:12" s="199" customFormat="1" ht="30.75" customHeight="1">
      <c r="A83" s="71" t="s">
        <v>696</v>
      </c>
      <c r="B83" s="705" t="s">
        <v>697</v>
      </c>
      <c r="C83" s="706"/>
      <c r="D83" s="706"/>
      <c r="E83" s="707"/>
      <c r="F83" s="213"/>
      <c r="G83" s="224" t="s">
        <v>596</v>
      </c>
      <c r="H83" s="213"/>
      <c r="I83" s="102" t="s">
        <v>860</v>
      </c>
      <c r="K83" s="288"/>
      <c r="L83" s="95"/>
    </row>
    <row r="84" spans="1:12" s="199" customFormat="1" ht="15.75">
      <c r="A84" s="244"/>
      <c r="B84" s="235" t="s">
        <v>582</v>
      </c>
      <c r="C84" s="235"/>
      <c r="D84" s="235"/>
      <c r="E84" s="235"/>
      <c r="F84" s="213"/>
      <c r="G84" s="236"/>
      <c r="H84" s="213"/>
      <c r="I84" s="279"/>
      <c r="K84" s="280"/>
      <c r="L84" s="95"/>
    </row>
    <row r="85" spans="1:12" s="199" customFormat="1" ht="15.75">
      <c r="A85" s="151">
        <v>180</v>
      </c>
      <c r="B85" s="300" t="s">
        <v>694</v>
      </c>
      <c r="C85" s="708" t="s">
        <v>698</v>
      </c>
      <c r="D85" s="708"/>
      <c r="E85" s="709"/>
      <c r="F85" s="213"/>
      <c r="G85" s="236"/>
      <c r="H85" s="213"/>
      <c r="K85" s="129"/>
      <c r="L85" s="95"/>
    </row>
    <row r="86" spans="1:12" s="199" customFormat="1" ht="34.5" customHeight="1">
      <c r="A86" s="79" t="s">
        <v>699</v>
      </c>
      <c r="B86" s="702" t="s">
        <v>700</v>
      </c>
      <c r="C86" s="703"/>
      <c r="D86" s="703"/>
      <c r="E86" s="704"/>
      <c r="F86" s="213"/>
      <c r="G86" s="216" t="s">
        <v>581</v>
      </c>
      <c r="H86" s="213"/>
      <c r="I86" s="102" t="s">
        <v>860</v>
      </c>
      <c r="K86" s="296"/>
      <c r="L86" s="95"/>
    </row>
    <row r="87" spans="1:12" s="199" customFormat="1" ht="42.75" customHeight="1">
      <c r="A87" s="71" t="s">
        <v>701</v>
      </c>
      <c r="B87" s="705" t="s">
        <v>702</v>
      </c>
      <c r="C87" s="706"/>
      <c r="D87" s="706"/>
      <c r="E87" s="707"/>
      <c r="F87" s="213"/>
      <c r="G87" s="216" t="s">
        <v>581</v>
      </c>
      <c r="H87" s="213"/>
      <c r="I87" s="102" t="s">
        <v>860</v>
      </c>
      <c r="K87" s="315" t="s">
        <v>703</v>
      </c>
      <c r="L87" s="95"/>
    </row>
    <row r="88" spans="1:12" s="198" customFormat="1" ht="15">
      <c r="A88" s="297"/>
      <c r="B88" s="298" t="s">
        <v>582</v>
      </c>
      <c r="C88" s="298"/>
      <c r="D88" s="298"/>
      <c r="E88" s="298"/>
      <c r="F88" s="213"/>
      <c r="G88" s="299"/>
      <c r="H88" s="213"/>
      <c r="I88" s="314"/>
      <c r="K88" s="203"/>
      <c r="L88" s="95"/>
    </row>
    <row r="89" spans="1:12" s="199" customFormat="1" ht="15.75">
      <c r="A89" s="151">
        <v>182</v>
      </c>
      <c r="B89" s="152" t="s">
        <v>704</v>
      </c>
      <c r="C89" s="708" t="s">
        <v>705</v>
      </c>
      <c r="D89" s="708"/>
      <c r="E89" s="709"/>
      <c r="F89" s="213"/>
      <c r="G89" s="236"/>
      <c r="H89" s="213"/>
      <c r="K89" s="129"/>
      <c r="L89" s="95"/>
    </row>
    <row r="90" spans="1:12" s="199" customFormat="1" ht="15">
      <c r="A90" s="80" t="s">
        <v>706</v>
      </c>
      <c r="B90" s="705" t="s">
        <v>707</v>
      </c>
      <c r="C90" s="706"/>
      <c r="D90" s="706"/>
      <c r="E90" s="707"/>
      <c r="F90" s="213"/>
      <c r="G90" s="216" t="s">
        <v>581</v>
      </c>
      <c r="H90" s="213"/>
      <c r="I90" s="102" t="s">
        <v>860</v>
      </c>
      <c r="K90" s="288"/>
      <c r="L90" s="95"/>
    </row>
    <row r="91" spans="1:12" s="199" customFormat="1" ht="15.75">
      <c r="A91" s="244"/>
      <c r="B91" s="235" t="s">
        <v>582</v>
      </c>
      <c r="C91" s="235"/>
      <c r="D91" s="235"/>
      <c r="E91" s="235"/>
      <c r="F91" s="213"/>
      <c r="G91" s="236"/>
      <c r="H91" s="213"/>
      <c r="I91" s="279"/>
      <c r="K91" s="280"/>
      <c r="L91" s="95"/>
    </row>
    <row r="92" spans="1:12" s="199" customFormat="1" ht="15.75">
      <c r="A92" s="62">
        <v>190</v>
      </c>
      <c r="B92" s="699" t="s">
        <v>708</v>
      </c>
      <c r="C92" s="700"/>
      <c r="D92" s="700"/>
      <c r="E92" s="701"/>
      <c r="F92" s="213"/>
      <c r="G92" s="236"/>
      <c r="H92" s="213"/>
      <c r="K92" s="129"/>
      <c r="L92" s="95"/>
    </row>
    <row r="93" spans="1:12" s="199" customFormat="1" ht="30" customHeight="1">
      <c r="A93" s="79" t="s">
        <v>709</v>
      </c>
      <c r="B93" s="702" t="s">
        <v>710</v>
      </c>
      <c r="C93" s="703"/>
      <c r="D93" s="703"/>
      <c r="E93" s="704"/>
      <c r="F93" s="213"/>
      <c r="G93" s="216" t="s">
        <v>581</v>
      </c>
      <c r="H93" s="213"/>
      <c r="I93" s="102" t="s">
        <v>860</v>
      </c>
      <c r="K93" s="316"/>
      <c r="L93" s="95"/>
    </row>
    <row r="94" spans="1:12" s="201" customFormat="1" ht="30" customHeight="1">
      <c r="A94" s="243" t="s">
        <v>711</v>
      </c>
      <c r="B94" s="693" t="s">
        <v>712</v>
      </c>
      <c r="C94" s="694"/>
      <c r="D94" s="694"/>
      <c r="E94" s="695"/>
      <c r="F94" s="213"/>
      <c r="G94" s="216" t="s">
        <v>581</v>
      </c>
      <c r="H94" s="213"/>
      <c r="I94" s="102" t="s">
        <v>860</v>
      </c>
      <c r="K94" s="282"/>
      <c r="L94" s="95"/>
    </row>
    <row r="95" spans="1:12" s="201" customFormat="1" ht="30.75" customHeight="1">
      <c r="A95" s="243"/>
      <c r="B95" s="693" t="s">
        <v>713</v>
      </c>
      <c r="C95" s="694"/>
      <c r="D95" s="694"/>
      <c r="E95" s="695"/>
      <c r="F95" s="213"/>
      <c r="G95" s="224" t="s">
        <v>596</v>
      </c>
      <c r="H95" s="213"/>
      <c r="I95" s="102" t="s">
        <v>860</v>
      </c>
      <c r="K95" s="284"/>
      <c r="L95" s="95"/>
    </row>
    <row r="96" spans="1:12" s="199" customFormat="1" ht="48" customHeight="1">
      <c r="A96" s="71" t="s">
        <v>714</v>
      </c>
      <c r="B96" s="696" t="s">
        <v>715</v>
      </c>
      <c r="C96" s="697"/>
      <c r="D96" s="697"/>
      <c r="E96" s="698"/>
      <c r="F96" s="213"/>
      <c r="G96" s="224" t="s">
        <v>596</v>
      </c>
      <c r="H96" s="213"/>
      <c r="I96" s="102" t="s">
        <v>860</v>
      </c>
      <c r="K96" s="309"/>
      <c r="L96" s="95"/>
    </row>
    <row r="97" spans="1:12" s="199" customFormat="1" ht="15.75">
      <c r="A97" s="234"/>
      <c r="B97" s="229" t="s">
        <v>582</v>
      </c>
      <c r="C97" s="229"/>
      <c r="D97" s="229"/>
      <c r="E97" s="229"/>
      <c r="F97" s="213"/>
      <c r="G97" s="236"/>
      <c r="H97" s="213"/>
      <c r="I97" s="266"/>
      <c r="K97" s="267"/>
      <c r="L97" s="95"/>
    </row>
    <row r="98" spans="1:12" s="199" customFormat="1" ht="15.75">
      <c r="A98" s="62">
        <v>192</v>
      </c>
      <c r="B98" s="699" t="s">
        <v>716</v>
      </c>
      <c r="C98" s="700"/>
      <c r="D98" s="700"/>
      <c r="E98" s="701"/>
      <c r="F98" s="213"/>
      <c r="G98" s="236"/>
      <c r="H98" s="213"/>
      <c r="K98" s="129"/>
      <c r="L98" s="95"/>
    </row>
    <row r="99" spans="1:12" s="199" customFormat="1" ht="30" customHeight="1">
      <c r="A99" s="79" t="s">
        <v>717</v>
      </c>
      <c r="B99" s="702" t="s">
        <v>718</v>
      </c>
      <c r="C99" s="703"/>
      <c r="D99" s="703"/>
      <c r="E99" s="704"/>
      <c r="F99" s="213"/>
      <c r="G99" s="216" t="s">
        <v>581</v>
      </c>
      <c r="H99" s="213"/>
      <c r="I99" s="102" t="s">
        <v>860</v>
      </c>
      <c r="K99" s="316"/>
      <c r="L99" s="95"/>
    </row>
    <row r="100" spans="1:12" s="202" customFormat="1" ht="30.75" customHeight="1">
      <c r="A100" s="301" t="s">
        <v>719</v>
      </c>
      <c r="B100" s="693" t="s">
        <v>720</v>
      </c>
      <c r="C100" s="694"/>
      <c r="D100" s="694"/>
      <c r="E100" s="695"/>
      <c r="F100" s="213"/>
      <c r="G100" s="216" t="s">
        <v>581</v>
      </c>
      <c r="H100" s="213"/>
      <c r="I100" s="102" t="s">
        <v>860</v>
      </c>
      <c r="K100" s="310"/>
      <c r="L100" s="95"/>
    </row>
    <row r="101" spans="1:12" s="199" customFormat="1" ht="31.5" customHeight="1">
      <c r="A101" s="80" t="s">
        <v>721</v>
      </c>
      <c r="B101" s="696" t="s">
        <v>722</v>
      </c>
      <c r="C101" s="697"/>
      <c r="D101" s="697"/>
      <c r="E101" s="698"/>
      <c r="F101" s="213"/>
      <c r="G101" s="224" t="s">
        <v>596</v>
      </c>
      <c r="H101" s="213"/>
      <c r="I101" s="102" t="s">
        <v>860</v>
      </c>
      <c r="K101" s="309"/>
      <c r="L101" s="95"/>
    </row>
    <row r="102" spans="1:12" s="199" customFormat="1" ht="15.75">
      <c r="A102" s="234"/>
      <c r="B102" s="241" t="s">
        <v>582</v>
      </c>
      <c r="C102" s="241"/>
      <c r="D102" s="241"/>
      <c r="E102" s="241"/>
      <c r="F102" s="213"/>
      <c r="G102" s="236"/>
      <c r="H102" s="213"/>
      <c r="I102" s="289"/>
      <c r="K102" s="290"/>
      <c r="L102" s="95"/>
    </row>
    <row r="103" spans="1:12" s="199" customFormat="1" ht="15.75">
      <c r="A103" s="62">
        <v>194</v>
      </c>
      <c r="B103" s="699" t="s">
        <v>723</v>
      </c>
      <c r="C103" s="700"/>
      <c r="D103" s="700"/>
      <c r="E103" s="701"/>
      <c r="F103" s="213"/>
      <c r="G103" s="236"/>
      <c r="H103" s="213"/>
      <c r="K103" s="129"/>
      <c r="L103" s="95"/>
    </row>
    <row r="104" spans="1:12" s="202" customFormat="1" ht="30" customHeight="1">
      <c r="A104" s="302" t="s">
        <v>724</v>
      </c>
      <c r="B104" s="702" t="s">
        <v>725</v>
      </c>
      <c r="C104" s="703"/>
      <c r="D104" s="703"/>
      <c r="E104" s="704"/>
      <c r="F104" s="213"/>
      <c r="G104" s="216" t="s">
        <v>581</v>
      </c>
      <c r="H104" s="213"/>
      <c r="I104" s="102" t="s">
        <v>860</v>
      </c>
      <c r="K104" s="257"/>
      <c r="L104" s="95"/>
    </row>
    <row r="105" spans="1:12" s="202" customFormat="1" ht="15">
      <c r="A105" s="303" t="s">
        <v>726</v>
      </c>
      <c r="B105" s="696" t="s">
        <v>727</v>
      </c>
      <c r="C105" s="697"/>
      <c r="D105" s="697"/>
      <c r="E105" s="698"/>
      <c r="F105" s="213"/>
      <c r="G105" s="224" t="s">
        <v>596</v>
      </c>
      <c r="H105" s="213"/>
      <c r="I105" s="102" t="s">
        <v>860</v>
      </c>
      <c r="K105" s="309"/>
      <c r="L105" s="95"/>
    </row>
    <row r="106" spans="1:12" s="7" customFormat="1" ht="15">
      <c r="A106" s="158"/>
      <c r="B106" s="57"/>
      <c r="C106" s="57"/>
      <c r="D106" s="57"/>
      <c r="E106" s="57"/>
      <c r="G106" s="159"/>
      <c r="I106" s="192"/>
      <c r="K106" s="192"/>
      <c r="L106" s="95"/>
    </row>
    <row r="107" spans="1:12" s="7" customFormat="1" ht="15.75">
      <c r="A107" s="160"/>
      <c r="B107" s="686" t="s">
        <v>728</v>
      </c>
      <c r="C107" s="686"/>
      <c r="D107" s="686"/>
      <c r="E107" s="686"/>
      <c r="G107" s="156"/>
      <c r="I107" s="100"/>
      <c r="J107" s="110"/>
      <c r="K107" s="133"/>
      <c r="L107" s="95"/>
    </row>
    <row r="108" spans="1:12" s="7" customFormat="1" ht="15">
      <c r="A108" s="157"/>
      <c r="B108" s="687" t="s">
        <v>729</v>
      </c>
      <c r="C108" s="688"/>
      <c r="D108" s="688"/>
      <c r="E108" s="689"/>
      <c r="G108" s="40" t="s">
        <v>581</v>
      </c>
      <c r="I108" s="102" t="s">
        <v>860</v>
      </c>
      <c r="J108" s="110"/>
      <c r="K108" s="191"/>
      <c r="L108" s="95"/>
    </row>
    <row r="109" spans="1:12" s="7" customFormat="1" ht="15">
      <c r="A109" s="158"/>
      <c r="B109" s="57"/>
      <c r="C109" s="57"/>
      <c r="D109" s="57"/>
      <c r="E109" s="57"/>
      <c r="G109" s="159"/>
      <c r="I109" s="192"/>
      <c r="K109" s="27"/>
    </row>
    <row r="110" spans="1:12" ht="14.25">
      <c r="A110" s="25"/>
      <c r="B110" s="690" t="s">
        <v>730</v>
      </c>
      <c r="C110" s="691"/>
      <c r="D110" s="692" t="s">
        <v>731</v>
      </c>
      <c r="E110" s="692"/>
      <c r="F110" s="692"/>
      <c r="G110" s="692"/>
      <c r="H110" s="692"/>
      <c r="I110" s="691"/>
      <c r="J110" s="27"/>
      <c r="K110" s="27"/>
    </row>
    <row r="111" spans="1:12" ht="14.25">
      <c r="A111" s="25"/>
      <c r="B111" s="166"/>
      <c r="C111" s="304"/>
      <c r="D111" s="163"/>
      <c r="E111" s="164"/>
      <c r="F111" s="94"/>
      <c r="H111" s="94"/>
      <c r="I111" s="193"/>
      <c r="J111" s="27"/>
      <c r="K111" s="27"/>
    </row>
    <row r="112" spans="1:12" ht="14.25">
      <c r="A112" s="25"/>
      <c r="B112" s="305"/>
      <c r="C112" s="583" t="str">
        <f>'1 概要'!H71</f>
        <v>李响</v>
      </c>
      <c r="D112" s="163"/>
      <c r="E112" s="163" t="str">
        <f>'1 概要'!D15</f>
        <v>谷克敬</v>
      </c>
      <c r="F112" s="94"/>
      <c r="H112" s="94"/>
      <c r="I112" s="193"/>
      <c r="J112" s="27"/>
      <c r="K112" s="27"/>
    </row>
    <row r="113" spans="1:11">
      <c r="A113" s="25"/>
      <c r="B113" s="167"/>
      <c r="C113" s="168"/>
      <c r="D113" s="169"/>
      <c r="E113" s="169"/>
      <c r="F113" s="94"/>
      <c r="H113" s="94"/>
      <c r="I113" s="193"/>
      <c r="J113" s="27"/>
      <c r="K113" s="27"/>
    </row>
    <row r="114" spans="1:11">
      <c r="A114" s="25"/>
      <c r="B114" s="170"/>
      <c r="C114" s="171"/>
      <c r="D114" s="172"/>
      <c r="E114" s="172"/>
      <c r="F114" s="173"/>
      <c r="G114" s="174"/>
      <c r="H114" s="173"/>
      <c r="I114" s="194"/>
      <c r="J114" s="27"/>
      <c r="K114" s="27"/>
    </row>
    <row r="115" spans="1:11" customFormat="1"/>
    <row r="116" spans="1:11" ht="14.25">
      <c r="A116" s="25"/>
      <c r="B116" s="175"/>
      <c r="C116" s="175"/>
      <c r="D116" s="175"/>
      <c r="E116" s="176"/>
      <c r="F116" s="177"/>
      <c r="G116" s="177"/>
      <c r="H116" s="177"/>
      <c r="I116" s="195"/>
      <c r="J116" s="27"/>
      <c r="K116" s="27"/>
    </row>
    <row r="117" spans="1:11" ht="15">
      <c r="A117" s="25"/>
      <c r="B117" s="178"/>
      <c r="C117" s="179" t="s">
        <v>732</v>
      </c>
      <c r="D117" s="180">
        <f>IF(COUNTA(I9:I108)&gt;0,D119/D118,"-")</f>
        <v>0.96153846153846156</v>
      </c>
      <c r="E117" s="181" t="s">
        <v>733</v>
      </c>
      <c r="F117" s="178"/>
      <c r="G117" s="182"/>
      <c r="H117" s="183"/>
      <c r="I117" s="196"/>
      <c r="J117" s="27"/>
      <c r="K117" s="27"/>
    </row>
    <row r="118" spans="1:11" ht="14.25">
      <c r="A118" s="25"/>
      <c r="B118" s="178"/>
      <c r="C118" s="184" t="s">
        <v>734</v>
      </c>
      <c r="D118" s="185">
        <f>IF(K4="Rigid with trailer",COUNTIF($G$8:$G$80,"R")+COUNTIF($G$86:$G$87,"R")+COUNTIF($G$93:$G$108,"R"),IF(K4="Rigid truck",COUNTIF($G$8:$G$80,"R")+COUNTIF(G90:G108,"R"),COUNTIF($G$8:$G$83,"R")+COUNTIF(G93:G108,"R")))</f>
        <v>26</v>
      </c>
      <c r="E118" s="667"/>
      <c r="F118" s="668"/>
      <c r="G118" s="668"/>
      <c r="H118" s="668"/>
      <c r="I118" s="669"/>
      <c r="J118" s="27"/>
      <c r="K118" s="27"/>
    </row>
    <row r="119" spans="1:11" ht="14.25">
      <c r="A119" s="25"/>
      <c r="B119" s="178"/>
      <c r="C119" s="184" t="s">
        <v>735</v>
      </c>
      <c r="D119" s="185">
        <f>IF(K4="Rigid with trailer",COUNTIFS(I8:I80,"Y",G8:G80,"R")+COUNTIFS(I86:I87,"Y",G86:G87,"R")+COUNTIFS(I93:I108,"Y",G93:G108,"R"),IF(K4="Rigid truck",COUNTIFS(I8:I80,"Y",G8:G80,"R")+COUNTIFS(I90:I108,"Y",G90:G108,"R"),COUNTIFS(I8:I83,"Y",G8:G83,"R")+COUNTIFS(I93:I108,"Y",G93:G108,"R")))</f>
        <v>25</v>
      </c>
      <c r="E119" s="664"/>
      <c r="F119" s="665"/>
      <c r="G119" s="665"/>
      <c r="H119" s="665"/>
      <c r="I119" s="666"/>
      <c r="J119" s="27"/>
      <c r="K119" s="27"/>
    </row>
    <row r="120" spans="1:11" ht="14.25">
      <c r="A120" s="25"/>
      <c r="B120" s="178"/>
      <c r="C120" s="163"/>
      <c r="D120" s="163"/>
      <c r="E120" s="667"/>
      <c r="F120" s="668"/>
      <c r="G120" s="668"/>
      <c r="H120" s="668"/>
      <c r="I120" s="669"/>
      <c r="J120" s="27"/>
      <c r="K120" s="95"/>
    </row>
    <row r="121" spans="1:11" ht="15">
      <c r="A121" s="25"/>
      <c r="B121" s="178"/>
      <c r="C121" s="179" t="s">
        <v>736</v>
      </c>
      <c r="D121" s="186">
        <f>IF(COUNTA(I9:I108)&gt;0,D123/D122,"-")</f>
        <v>0.88888888888888884</v>
      </c>
      <c r="E121" s="664"/>
      <c r="F121" s="665"/>
      <c r="G121" s="665"/>
      <c r="H121" s="665"/>
      <c r="I121" s="666"/>
      <c r="J121" s="27"/>
      <c r="K121" s="27"/>
    </row>
    <row r="122" spans="1:11" ht="14.25">
      <c r="A122" s="25"/>
      <c r="B122" s="178"/>
      <c r="C122" s="184" t="s">
        <v>737</v>
      </c>
      <c r="D122" s="187">
        <f>IF(K4="Rigid with trailer",COUNTIF($G$8:$G$80,"O")+COUNTIF($G$86:$G$87,"O")+COUNTIF($G$93:$G$108,"O"),IF(K4="Rigid truck",COUNTIF($G$8:$G$80,"O")+COUNTIF(G90:G108,"O"),COUNTIF($G$8:$G$83,"O")+COUNTIF(G93:G108,"O")))</f>
        <v>18</v>
      </c>
      <c r="E122" s="667"/>
      <c r="F122" s="668"/>
      <c r="G122" s="668"/>
      <c r="H122" s="668"/>
      <c r="I122" s="669"/>
      <c r="J122" s="27"/>
      <c r="K122" s="27"/>
    </row>
    <row r="123" spans="1:11" ht="14.25">
      <c r="A123" s="25"/>
      <c r="B123" s="178"/>
      <c r="C123" s="184" t="s">
        <v>738</v>
      </c>
      <c r="D123" s="187">
        <f>IF(K4="Rigid with trailer",COUNTIFS(I8:I80,"Y",G8:G80,"O")+COUNTIFS(I86:I87,"Y",G86:G87,"O")+COUNTIFS(I93:I108,"Y",G93:G108,"O"),IF(K4="Rigid truck",COUNTIFS(I8:I80,"Y",G8:G80,"O")+COUNTIFS(I90:I108,"Y",G90:G108,"O"),COUNTIFS(I8:I83,"Y",G8:G83,"O")+COUNTIFS(I93:I108,"Y",G93:G108,"O")))</f>
        <v>16</v>
      </c>
      <c r="E123" s="664"/>
      <c r="F123" s="665"/>
      <c r="G123" s="665"/>
      <c r="H123" s="665"/>
      <c r="I123" s="666"/>
      <c r="J123" s="27"/>
      <c r="K123" s="27"/>
    </row>
    <row r="124" spans="1:11" ht="14.25">
      <c r="A124" s="25"/>
      <c r="B124" s="178"/>
      <c r="C124" s="163"/>
      <c r="D124" s="163"/>
      <c r="E124" s="667"/>
      <c r="F124" s="668"/>
      <c r="G124" s="668"/>
      <c r="H124" s="668"/>
      <c r="I124" s="669"/>
      <c r="J124" s="27"/>
      <c r="K124" s="27"/>
    </row>
    <row r="125" spans="1:11" ht="14.25">
      <c r="A125" s="25"/>
      <c r="B125" s="178"/>
      <c r="C125" s="163"/>
      <c r="D125" s="163"/>
      <c r="E125" s="664"/>
      <c r="F125" s="665"/>
      <c r="G125" s="665"/>
      <c r="H125" s="665"/>
      <c r="I125" s="666"/>
      <c r="J125" s="27"/>
      <c r="K125" s="27"/>
    </row>
    <row r="126" spans="1:11" ht="15">
      <c r="A126" s="25"/>
      <c r="B126" s="163"/>
      <c r="C126" s="179" t="s">
        <v>739</v>
      </c>
      <c r="D126" s="186">
        <f>(D119+D123)/(D118+D122)</f>
        <v>0.93181818181818177</v>
      </c>
      <c r="E126" s="667"/>
      <c r="F126" s="668"/>
      <c r="G126" s="668"/>
      <c r="H126" s="668"/>
      <c r="I126" s="669"/>
      <c r="J126" s="27"/>
      <c r="K126" s="27"/>
    </row>
    <row r="127" spans="1:11" ht="14.25">
      <c r="A127" s="25"/>
      <c r="B127" s="188"/>
      <c r="C127" s="188"/>
      <c r="D127" s="188"/>
      <c r="E127" s="306"/>
      <c r="F127" s="307"/>
      <c r="G127" s="308"/>
      <c r="H127" s="307"/>
      <c r="I127" s="317"/>
      <c r="J127" s="27"/>
      <c r="K127" s="27"/>
    </row>
    <row r="128" spans="1:11">
      <c r="A128" s="32"/>
      <c r="B128" s="169"/>
      <c r="C128" s="169"/>
      <c r="D128" s="169"/>
      <c r="E128" s="169"/>
      <c r="F128" s="94"/>
      <c r="H128" s="94"/>
      <c r="I128" s="197"/>
      <c r="J128" s="27"/>
      <c r="K128" s="27"/>
    </row>
  </sheetData>
  <autoFilter ref="A7:W105">
    <extLst/>
  </autoFilter>
  <mergeCells count="105">
    <mergeCell ref="A1:K1"/>
    <mergeCell ref="C3:D3"/>
    <mergeCell ref="C5:D5"/>
    <mergeCell ref="H7:J7"/>
    <mergeCell ref="B8:E8"/>
    <mergeCell ref="B9:E9"/>
    <mergeCell ref="B11:E11"/>
    <mergeCell ref="C12:E12"/>
    <mergeCell ref="C13:E13"/>
    <mergeCell ref="B15:E15"/>
    <mergeCell ref="B16:E16"/>
    <mergeCell ref="C17:E17"/>
    <mergeCell ref="C18:E18"/>
    <mergeCell ref="B19:E19"/>
    <mergeCell ref="B21:E21"/>
    <mergeCell ref="B22:E22"/>
    <mergeCell ref="C23:E23"/>
    <mergeCell ref="C24:E24"/>
    <mergeCell ref="C25:E25"/>
    <mergeCell ref="C26:E26"/>
    <mergeCell ref="B28:E28"/>
    <mergeCell ref="B29:E29"/>
    <mergeCell ref="B31:E31"/>
    <mergeCell ref="B32:E32"/>
    <mergeCell ref="B34:E34"/>
    <mergeCell ref="B35:E35"/>
    <mergeCell ref="B37:E37"/>
    <mergeCell ref="B38:E38"/>
    <mergeCell ref="B39:E39"/>
    <mergeCell ref="B40:E40"/>
    <mergeCell ref="C41:D41"/>
    <mergeCell ref="C42:E42"/>
    <mergeCell ref="C43:E43"/>
    <mergeCell ref="C44:E44"/>
    <mergeCell ref="B46:E46"/>
    <mergeCell ref="B47:E47"/>
    <mergeCell ref="B49:E49"/>
    <mergeCell ref="B50:D50"/>
    <mergeCell ref="B51:E51"/>
    <mergeCell ref="B53:E53"/>
    <mergeCell ref="B54:E54"/>
    <mergeCell ref="B55:E55"/>
    <mergeCell ref="B56:E56"/>
    <mergeCell ref="B58:E58"/>
    <mergeCell ref="B59:E59"/>
    <mergeCell ref="H61:J61"/>
    <mergeCell ref="B62:E62"/>
    <mergeCell ref="B63:E63"/>
    <mergeCell ref="B64:E64"/>
    <mergeCell ref="B65:E65"/>
    <mergeCell ref="B66:E66"/>
    <mergeCell ref="B68:E68"/>
    <mergeCell ref="B69:E69"/>
    <mergeCell ref="B70:D70"/>
    <mergeCell ref="B71:D71"/>
    <mergeCell ref="B72:D72"/>
    <mergeCell ref="B73:E73"/>
    <mergeCell ref="B74:E74"/>
    <mergeCell ref="B76:E76"/>
    <mergeCell ref="B77:E77"/>
    <mergeCell ref="B79:E79"/>
    <mergeCell ref="B80:E80"/>
    <mergeCell ref="C82:E82"/>
    <mergeCell ref="B83:E83"/>
    <mergeCell ref="C85:E85"/>
    <mergeCell ref="B86:E86"/>
    <mergeCell ref="B87:E87"/>
    <mergeCell ref="C89:E89"/>
    <mergeCell ref="B90:E90"/>
    <mergeCell ref="B92:E92"/>
    <mergeCell ref="B93:E93"/>
    <mergeCell ref="B94:E94"/>
    <mergeCell ref="B95:E95"/>
    <mergeCell ref="B96:E96"/>
    <mergeCell ref="B98:E98"/>
    <mergeCell ref="B99:E99"/>
    <mergeCell ref="B100:E100"/>
    <mergeCell ref="B101:E101"/>
    <mergeCell ref="B103:E103"/>
    <mergeCell ref="B104:E104"/>
    <mergeCell ref="B105:E105"/>
    <mergeCell ref="K17:K18"/>
    <mergeCell ref="K23:K26"/>
    <mergeCell ref="E123:I123"/>
    <mergeCell ref="E124:I124"/>
    <mergeCell ref="E125:I125"/>
    <mergeCell ref="E126:I126"/>
    <mergeCell ref="B12:B13"/>
    <mergeCell ref="B17:B18"/>
    <mergeCell ref="B23:B26"/>
    <mergeCell ref="B42:B44"/>
    <mergeCell ref="E70:E72"/>
    <mergeCell ref="G17:G18"/>
    <mergeCell ref="G23:G26"/>
    <mergeCell ref="I17:I18"/>
    <mergeCell ref="I23:I26"/>
    <mergeCell ref="B107:E107"/>
    <mergeCell ref="B108:E108"/>
    <mergeCell ref="B110:C110"/>
    <mergeCell ref="D110:I110"/>
    <mergeCell ref="E118:I118"/>
    <mergeCell ref="E119:I119"/>
    <mergeCell ref="E120:I120"/>
    <mergeCell ref="E121:I121"/>
    <mergeCell ref="E122:I122"/>
  </mergeCells>
  <phoneticPr fontId="40" type="noConversion"/>
  <dataValidations count="1">
    <dataValidation type="list" showInputMessage="1" showErrorMessage="1" sqref="K4">
      <formula1>$W$2:$W$5</formula1>
    </dataValidation>
  </dataValidations>
  <pageMargins left="0.69930555555555596" right="0.69930555555555596" top="0.75" bottom="0.75" header="0.3" footer="0.3"/>
  <pageSetup scale="46" orientation="portrait" r:id="rId1"/>
  <rowBreaks count="1" manualBreakCount="1">
    <brk id="60" max="10" man="1"/>
  </rowBreaks>
</worksheet>
</file>

<file path=xl/worksheets/sheet7.xml><?xml version="1.0" encoding="utf-8"?>
<worksheet xmlns="http://schemas.openxmlformats.org/spreadsheetml/2006/main" xmlns:r="http://schemas.openxmlformats.org/officeDocument/2006/relationships">
  <dimension ref="A1:AB111"/>
  <sheetViews>
    <sheetView showGridLines="0" view="pageBreakPreview" topLeftCell="A64" zoomScale="80" zoomScaleNormal="90" zoomScaleSheetLayoutView="80" workbookViewId="0">
      <selection activeCell="D92" sqref="D92:I92"/>
    </sheetView>
  </sheetViews>
  <sheetFormatPr defaultColWidth="11.42578125" defaultRowHeight="12.75"/>
  <cols>
    <col min="1" max="1" width="9" style="11" customWidth="1"/>
    <col min="2" max="2" width="36.42578125" style="12" customWidth="1"/>
    <col min="3" max="3" width="34.85546875" style="13" customWidth="1"/>
    <col min="4" max="4" width="11.140625" style="14" customWidth="1"/>
    <col min="5" max="5" width="43.140625" style="15" customWidth="1"/>
    <col min="6" max="6" width="1.42578125" style="15" customWidth="1"/>
    <col min="7" max="7" width="3.7109375" style="15" customWidth="1"/>
    <col min="8" max="8" width="1.42578125" style="15" customWidth="1"/>
    <col min="9" max="9" width="5.85546875" style="15" customWidth="1"/>
    <col min="10" max="10" width="2" style="15" customWidth="1"/>
    <col min="11" max="11" width="48.28515625" style="15" customWidth="1"/>
    <col min="12" max="16384" width="11.42578125" style="15"/>
  </cols>
  <sheetData>
    <row r="1" spans="1:28" s="4" customFormat="1" ht="56.25" customHeight="1">
      <c r="A1" s="840" t="s">
        <v>740</v>
      </c>
      <c r="B1" s="770"/>
      <c r="C1" s="770"/>
      <c r="D1" s="770"/>
      <c r="E1" s="770"/>
      <c r="F1" s="770"/>
      <c r="G1" s="770"/>
      <c r="H1" s="770"/>
      <c r="I1" s="770"/>
      <c r="J1" s="770"/>
      <c r="K1" s="771"/>
      <c r="AB1" s="141" t="s">
        <v>564</v>
      </c>
    </row>
    <row r="2" spans="1:28" customFormat="1">
      <c r="A2" s="16"/>
      <c r="B2" s="17"/>
      <c r="C2" s="17"/>
      <c r="D2" s="17"/>
      <c r="K2" s="4"/>
      <c r="AB2" s="142" t="s">
        <v>741</v>
      </c>
    </row>
    <row r="3" spans="1:28" s="5" customFormat="1" ht="18.75" customHeight="1">
      <c r="A3" s="18"/>
      <c r="B3" s="19" t="s">
        <v>565</v>
      </c>
      <c r="C3" s="772"/>
      <c r="D3" s="773"/>
      <c r="E3" s="20"/>
      <c r="F3" s="21"/>
      <c r="G3" s="21"/>
      <c r="H3" s="21"/>
      <c r="I3" s="21"/>
      <c r="J3" s="88" t="s">
        <v>742</v>
      </c>
      <c r="K3" s="89"/>
      <c r="AB3" s="143" t="s">
        <v>743</v>
      </c>
    </row>
    <row r="4" spans="1:28" s="5" customFormat="1" ht="18.75" customHeight="1">
      <c r="A4" s="22"/>
      <c r="B4" s="23" t="s">
        <v>568</v>
      </c>
      <c r="C4" s="24"/>
      <c r="D4" s="25"/>
      <c r="E4" s="26"/>
      <c r="F4" s="27"/>
      <c r="G4" s="27"/>
      <c r="H4" s="27"/>
      <c r="I4" s="27"/>
      <c r="J4" s="33" t="s">
        <v>744</v>
      </c>
      <c r="K4" s="90" t="s">
        <v>745</v>
      </c>
      <c r="AB4" s="143" t="s">
        <v>746</v>
      </c>
    </row>
    <row r="5" spans="1:28" s="5" customFormat="1" ht="18.75" customHeight="1">
      <c r="A5" s="28"/>
      <c r="B5" s="29" t="s">
        <v>572</v>
      </c>
      <c r="C5" s="841"/>
      <c r="D5" s="775"/>
      <c r="E5" s="30"/>
      <c r="F5" s="31"/>
      <c r="G5" s="31"/>
      <c r="H5" s="31"/>
      <c r="I5" s="31"/>
      <c r="J5" s="91"/>
      <c r="K5" s="92"/>
      <c r="L5" s="93"/>
    </row>
    <row r="6" spans="1:28" s="5" customFormat="1" ht="18.75" customHeight="1">
      <c r="A6" s="32"/>
      <c r="B6" s="27"/>
      <c r="C6" s="27"/>
      <c r="D6" s="27"/>
      <c r="E6" s="27"/>
      <c r="F6" s="27"/>
      <c r="G6" s="33"/>
      <c r="H6" s="27"/>
      <c r="I6" s="27"/>
      <c r="J6" s="27"/>
      <c r="K6" s="27"/>
      <c r="L6" s="94"/>
    </row>
    <row r="7" spans="1:28" s="6" customFormat="1" ht="34.5">
      <c r="A7" s="34" t="s">
        <v>574</v>
      </c>
      <c r="B7" s="35"/>
      <c r="C7" s="35"/>
      <c r="D7" s="35"/>
      <c r="E7" s="35"/>
      <c r="F7"/>
      <c r="G7" s="36" t="s">
        <v>747</v>
      </c>
      <c r="H7" s="820" t="s">
        <v>748</v>
      </c>
      <c r="I7" s="820"/>
      <c r="J7" s="820"/>
      <c r="K7" s="27" t="s">
        <v>662</v>
      </c>
      <c r="L7" s="95"/>
    </row>
    <row r="8" spans="1:28" ht="15.75">
      <c r="A8" s="37">
        <v>200</v>
      </c>
      <c r="B8" s="807" t="s">
        <v>749</v>
      </c>
      <c r="C8" s="807"/>
      <c r="D8" s="807"/>
      <c r="E8" s="807"/>
      <c r="G8" s="38"/>
      <c r="K8" s="96"/>
    </row>
    <row r="9" spans="1:28" ht="49.5" customHeight="1">
      <c r="A9" s="39" t="s">
        <v>750</v>
      </c>
      <c r="B9" s="804" t="s">
        <v>751</v>
      </c>
      <c r="C9" s="805"/>
      <c r="D9" s="805"/>
      <c r="E9" s="806"/>
      <c r="G9" s="40"/>
      <c r="I9" s="97"/>
      <c r="J9" s="98"/>
      <c r="K9" s="99" t="s">
        <v>752</v>
      </c>
    </row>
    <row r="10" spans="1:28" ht="15.75">
      <c r="A10" s="41"/>
      <c r="B10" s="42" t="s">
        <v>582</v>
      </c>
      <c r="C10" s="43"/>
      <c r="D10" s="44"/>
      <c r="E10" s="45"/>
      <c r="G10" s="46"/>
      <c r="I10" s="100"/>
      <c r="J10" s="98"/>
      <c r="K10" s="101"/>
    </row>
    <row r="11" spans="1:28" ht="15.75">
      <c r="A11" s="37">
        <v>202</v>
      </c>
      <c r="B11" s="807" t="s">
        <v>583</v>
      </c>
      <c r="C11" s="807"/>
      <c r="D11" s="807"/>
      <c r="E11" s="807"/>
      <c r="G11" s="38"/>
      <c r="I11" s="100"/>
      <c r="J11" s="98"/>
      <c r="K11" s="101"/>
    </row>
    <row r="12" spans="1:28" ht="30.75" customHeight="1">
      <c r="A12" s="47" t="s">
        <v>753</v>
      </c>
      <c r="B12" s="839" t="s">
        <v>754</v>
      </c>
      <c r="C12" s="834" t="s">
        <v>755</v>
      </c>
      <c r="D12" s="822"/>
      <c r="E12" s="835"/>
      <c r="G12" s="40" t="s">
        <v>581</v>
      </c>
      <c r="I12" s="102"/>
      <c r="J12" s="98"/>
      <c r="K12" s="103" t="s">
        <v>589</v>
      </c>
    </row>
    <row r="13" spans="1:28" ht="47.25" customHeight="1">
      <c r="A13" s="39" t="s">
        <v>756</v>
      </c>
      <c r="B13" s="833"/>
      <c r="C13" s="828" t="s">
        <v>757</v>
      </c>
      <c r="D13" s="829"/>
      <c r="E13" s="830"/>
      <c r="G13" s="40" t="s">
        <v>581</v>
      </c>
      <c r="I13" s="104"/>
      <c r="J13" s="98"/>
      <c r="K13" s="105"/>
    </row>
    <row r="14" spans="1:28" ht="15.75">
      <c r="A14" s="41"/>
      <c r="B14" s="42" t="s">
        <v>582</v>
      </c>
      <c r="C14" s="43"/>
      <c r="D14" s="44"/>
      <c r="E14" s="45"/>
      <c r="G14" s="46"/>
      <c r="I14" s="100"/>
      <c r="J14" s="98"/>
      <c r="K14" s="101"/>
    </row>
    <row r="15" spans="1:28" ht="15.75">
      <c r="A15" s="37">
        <v>204</v>
      </c>
      <c r="B15" s="807" t="s">
        <v>758</v>
      </c>
      <c r="C15" s="807"/>
      <c r="D15" s="807"/>
      <c r="E15" s="807"/>
      <c r="G15" s="46"/>
      <c r="I15" s="100"/>
      <c r="J15" s="98"/>
      <c r="K15" s="101"/>
    </row>
    <row r="16" spans="1:28" ht="48" customHeight="1">
      <c r="A16" s="48" t="s">
        <v>759</v>
      </c>
      <c r="B16" s="834" t="s">
        <v>760</v>
      </c>
      <c r="C16" s="822"/>
      <c r="D16" s="822"/>
      <c r="E16" s="835"/>
      <c r="G16" s="40" t="s">
        <v>581</v>
      </c>
      <c r="I16" s="106"/>
      <c r="J16" s="98"/>
      <c r="K16" s="107" t="s">
        <v>601</v>
      </c>
    </row>
    <row r="17" spans="1:11" ht="15">
      <c r="A17" s="49" t="s">
        <v>761</v>
      </c>
      <c r="B17" s="801" t="s">
        <v>762</v>
      </c>
      <c r="C17" s="802"/>
      <c r="D17" s="802"/>
      <c r="E17" s="803"/>
      <c r="G17" s="40" t="s">
        <v>581</v>
      </c>
      <c r="I17" s="108"/>
      <c r="J17" s="98"/>
      <c r="K17" s="109"/>
    </row>
    <row r="18" spans="1:11" ht="15.75">
      <c r="A18" s="41"/>
      <c r="B18" s="42" t="s">
        <v>582</v>
      </c>
      <c r="C18" s="43"/>
      <c r="D18" s="44"/>
      <c r="E18" s="45"/>
      <c r="G18" s="46"/>
      <c r="I18" s="100"/>
      <c r="J18" s="98"/>
      <c r="K18" s="101"/>
    </row>
    <row r="19" spans="1:11" s="7" customFormat="1" ht="15.75">
      <c r="A19" s="37">
        <v>206</v>
      </c>
      <c r="B19" s="807" t="s">
        <v>602</v>
      </c>
      <c r="C19" s="807"/>
      <c r="D19" s="807"/>
      <c r="E19" s="807"/>
      <c r="G19" s="46"/>
      <c r="I19" s="100"/>
      <c r="J19" s="110"/>
      <c r="K19" s="101"/>
    </row>
    <row r="20" spans="1:11" s="7" customFormat="1" ht="15">
      <c r="A20" s="50" t="s">
        <v>763</v>
      </c>
      <c r="B20" s="834" t="s">
        <v>764</v>
      </c>
      <c r="C20" s="822"/>
      <c r="D20" s="822"/>
      <c r="E20" s="835"/>
      <c r="G20" s="51" t="s">
        <v>596</v>
      </c>
      <c r="I20" s="111"/>
      <c r="J20" s="110"/>
      <c r="K20" s="112"/>
    </row>
    <row r="21" spans="1:11" s="7" customFormat="1" ht="15">
      <c r="A21" s="48" t="s">
        <v>765</v>
      </c>
      <c r="B21" s="831" t="s">
        <v>766</v>
      </c>
      <c r="C21" s="836" t="s">
        <v>767</v>
      </c>
      <c r="D21" s="837"/>
      <c r="E21" s="838"/>
      <c r="G21" s="784" t="s">
        <v>596</v>
      </c>
      <c r="I21" s="785"/>
      <c r="J21" s="110"/>
      <c r="K21" s="788"/>
    </row>
    <row r="22" spans="1:11" s="7" customFormat="1" ht="15">
      <c r="A22" s="48" t="s">
        <v>768</v>
      </c>
      <c r="B22" s="832"/>
      <c r="C22" s="825" t="s">
        <v>769</v>
      </c>
      <c r="D22" s="826"/>
      <c r="E22" s="827"/>
      <c r="G22" s="784"/>
      <c r="I22" s="786"/>
      <c r="J22" s="110"/>
      <c r="K22" s="789"/>
    </row>
    <row r="23" spans="1:11" s="7" customFormat="1" ht="15">
      <c r="A23" s="48" t="s">
        <v>770</v>
      </c>
      <c r="B23" s="832"/>
      <c r="C23" s="825" t="s">
        <v>771</v>
      </c>
      <c r="D23" s="826"/>
      <c r="E23" s="827"/>
      <c r="G23" s="784"/>
      <c r="I23" s="786"/>
      <c r="J23" s="110"/>
      <c r="K23" s="789"/>
    </row>
    <row r="24" spans="1:11" s="7" customFormat="1" ht="15">
      <c r="A24" s="53"/>
      <c r="B24" s="833"/>
      <c r="C24" s="828" t="s">
        <v>612</v>
      </c>
      <c r="D24" s="829"/>
      <c r="E24" s="830"/>
      <c r="G24" s="784"/>
      <c r="I24" s="787"/>
      <c r="J24" s="110"/>
      <c r="K24" s="790"/>
    </row>
    <row r="25" spans="1:11" ht="15.75">
      <c r="A25" s="41"/>
      <c r="B25" s="42" t="s">
        <v>582</v>
      </c>
      <c r="C25" s="43"/>
      <c r="D25" s="44"/>
      <c r="E25" s="45"/>
      <c r="G25" s="46"/>
      <c r="I25" s="100"/>
      <c r="J25" s="98"/>
      <c r="K25" s="101"/>
    </row>
    <row r="26" spans="1:11" s="8" customFormat="1" ht="15.75">
      <c r="A26" s="54">
        <v>218</v>
      </c>
      <c r="B26" s="807" t="s">
        <v>616</v>
      </c>
      <c r="C26" s="807"/>
      <c r="D26" s="807"/>
      <c r="E26" s="807"/>
      <c r="G26" s="55"/>
      <c r="I26" s="113"/>
      <c r="J26" s="114"/>
      <c r="K26" s="115"/>
    </row>
    <row r="27" spans="1:11" s="7" customFormat="1" ht="30.75" customHeight="1">
      <c r="A27" s="49" t="s">
        <v>772</v>
      </c>
      <c r="B27" s="804" t="s">
        <v>773</v>
      </c>
      <c r="C27" s="805"/>
      <c r="D27" s="805"/>
      <c r="E27" s="806"/>
      <c r="G27" s="51" t="s">
        <v>596</v>
      </c>
      <c r="I27" s="116"/>
      <c r="J27" s="110"/>
      <c r="K27" s="117" t="s">
        <v>619</v>
      </c>
    </row>
    <row r="28" spans="1:11" ht="15.75">
      <c r="A28" s="41"/>
      <c r="B28" s="42" t="s">
        <v>582</v>
      </c>
      <c r="C28" s="43"/>
      <c r="D28" s="44"/>
      <c r="E28" s="45"/>
      <c r="G28" s="46"/>
      <c r="I28" s="100"/>
      <c r="J28" s="98"/>
      <c r="K28" s="101"/>
    </row>
    <row r="29" spans="1:11" s="7" customFormat="1" ht="15.75">
      <c r="A29" s="54">
        <v>220</v>
      </c>
      <c r="B29" s="807" t="s">
        <v>620</v>
      </c>
      <c r="C29" s="807"/>
      <c r="D29" s="807"/>
      <c r="E29" s="807"/>
      <c r="G29" s="55"/>
      <c r="I29" s="100"/>
      <c r="J29" s="110"/>
      <c r="K29" s="101"/>
    </row>
    <row r="30" spans="1:11" s="7" customFormat="1" ht="39" customHeight="1">
      <c r="A30" s="49" t="s">
        <v>774</v>
      </c>
      <c r="B30" s="804" t="s">
        <v>775</v>
      </c>
      <c r="C30" s="805"/>
      <c r="D30" s="805"/>
      <c r="E30" s="806"/>
      <c r="G30" s="51"/>
      <c r="I30" s="116"/>
      <c r="J30" s="110"/>
      <c r="K30" s="117" t="s">
        <v>623</v>
      </c>
    </row>
    <row r="31" spans="1:11" s="8" customFormat="1" ht="15.75">
      <c r="A31" s="56"/>
      <c r="B31" s="57" t="s">
        <v>582</v>
      </c>
      <c r="C31" s="58"/>
      <c r="D31" s="59"/>
      <c r="E31" s="60"/>
      <c r="G31" s="61"/>
      <c r="I31" s="113"/>
      <c r="J31" s="114"/>
      <c r="K31" s="115"/>
    </row>
    <row r="32" spans="1:11" s="8" customFormat="1" ht="15.75">
      <c r="A32" s="62">
        <v>224</v>
      </c>
      <c r="B32" s="807" t="s">
        <v>643</v>
      </c>
      <c r="C32" s="807"/>
      <c r="D32" s="807"/>
      <c r="E32" s="807"/>
      <c r="G32" s="63"/>
      <c r="I32" s="113"/>
      <c r="J32" s="114"/>
      <c r="K32" s="115"/>
    </row>
    <row r="33" spans="1:11" s="9" customFormat="1" ht="47.25" customHeight="1">
      <c r="A33" s="64" t="s">
        <v>776</v>
      </c>
      <c r="B33" s="804" t="s">
        <v>777</v>
      </c>
      <c r="C33" s="805"/>
      <c r="D33" s="805"/>
      <c r="E33" s="806"/>
      <c r="G33" s="40" t="s">
        <v>581</v>
      </c>
      <c r="I33" s="118"/>
      <c r="J33" s="114"/>
      <c r="K33" s="119" t="s">
        <v>601</v>
      </c>
    </row>
    <row r="34" spans="1:11" s="7" customFormat="1" ht="15.75">
      <c r="A34" s="65"/>
      <c r="B34" s="66" t="s">
        <v>582</v>
      </c>
      <c r="C34" s="67"/>
      <c r="D34" s="68"/>
      <c r="E34" s="69"/>
      <c r="G34" s="55"/>
      <c r="I34" s="100"/>
      <c r="J34" s="110"/>
      <c r="K34" s="101"/>
    </row>
    <row r="35" spans="1:11" s="7" customFormat="1" ht="15.75">
      <c r="A35" s="70">
        <v>228</v>
      </c>
      <c r="B35" s="807" t="s">
        <v>778</v>
      </c>
      <c r="C35" s="807"/>
      <c r="D35" s="807"/>
      <c r="E35" s="807"/>
      <c r="G35" s="55"/>
      <c r="I35" s="100"/>
      <c r="J35" s="110"/>
      <c r="K35" s="101"/>
    </row>
    <row r="36" spans="1:11" s="7" customFormat="1" ht="78" customHeight="1">
      <c r="A36" s="50" t="s">
        <v>779</v>
      </c>
      <c r="B36" s="821" t="s">
        <v>780</v>
      </c>
      <c r="C36" s="822"/>
      <c r="D36" s="823" t="s">
        <v>781</v>
      </c>
      <c r="E36" s="824"/>
      <c r="G36" s="40" t="s">
        <v>581</v>
      </c>
      <c r="I36" s="111"/>
      <c r="J36" s="110"/>
      <c r="K36" s="112"/>
    </row>
    <row r="37" spans="1:11" s="8" customFormat="1" ht="45" customHeight="1">
      <c r="A37" s="71" t="s">
        <v>651</v>
      </c>
      <c r="B37" s="801" t="s">
        <v>782</v>
      </c>
      <c r="C37" s="802"/>
      <c r="D37" s="802"/>
      <c r="E37" s="803"/>
      <c r="G37" s="51" t="s">
        <v>596</v>
      </c>
      <c r="I37" s="120"/>
      <c r="J37" s="114"/>
      <c r="K37" s="121"/>
    </row>
    <row r="38" spans="1:11" s="7" customFormat="1" ht="15.75">
      <c r="A38" s="72"/>
      <c r="B38" s="73" t="s">
        <v>582</v>
      </c>
      <c r="C38" s="67"/>
      <c r="D38" s="74"/>
      <c r="E38" s="75"/>
      <c r="G38" s="55"/>
      <c r="I38" s="100"/>
      <c r="J38" s="110"/>
      <c r="K38" s="101"/>
    </row>
    <row r="39" spans="1:11" s="7" customFormat="1" ht="15.75">
      <c r="A39" s="54">
        <v>230</v>
      </c>
      <c r="B39" s="807" t="s">
        <v>783</v>
      </c>
      <c r="C39" s="807"/>
      <c r="D39" s="807"/>
      <c r="E39" s="807"/>
      <c r="G39" s="55"/>
      <c r="I39" s="100"/>
      <c r="J39" s="110"/>
      <c r="K39" s="101"/>
    </row>
    <row r="40" spans="1:11" s="7" customFormat="1" ht="15">
      <c r="A40" s="49" t="s">
        <v>784</v>
      </c>
      <c r="B40" s="804" t="s">
        <v>785</v>
      </c>
      <c r="C40" s="805"/>
      <c r="D40" s="805"/>
      <c r="E40" s="806"/>
      <c r="G40" s="51"/>
      <c r="I40" s="116"/>
      <c r="J40" s="110"/>
      <c r="K40" s="117" t="s">
        <v>786</v>
      </c>
    </row>
    <row r="41" spans="1:11" s="7" customFormat="1" ht="15.75">
      <c r="A41" s="76"/>
      <c r="B41" s="57" t="s">
        <v>582</v>
      </c>
      <c r="C41" s="67"/>
      <c r="D41" s="77"/>
      <c r="E41" s="78"/>
      <c r="G41" s="55"/>
      <c r="I41" s="100"/>
      <c r="J41" s="110"/>
      <c r="K41" s="101"/>
    </row>
    <row r="42" spans="1:11" s="7" customFormat="1" ht="15.75">
      <c r="A42" s="70">
        <v>232</v>
      </c>
      <c r="B42" s="807" t="s">
        <v>653</v>
      </c>
      <c r="C42" s="807"/>
      <c r="D42" s="807"/>
      <c r="E42" s="807"/>
      <c r="G42" s="55"/>
      <c r="I42" s="100"/>
      <c r="J42" s="110"/>
      <c r="K42" s="101"/>
    </row>
    <row r="43" spans="1:11" s="7" customFormat="1" ht="15">
      <c r="A43" s="50" t="s">
        <v>787</v>
      </c>
      <c r="B43" s="811" t="s">
        <v>788</v>
      </c>
      <c r="C43" s="812"/>
      <c r="D43" s="812"/>
      <c r="E43" s="813"/>
      <c r="G43" s="40" t="s">
        <v>581</v>
      </c>
      <c r="I43" s="111"/>
      <c r="J43" s="110"/>
      <c r="K43" s="112"/>
    </row>
    <row r="44" spans="1:11" s="8" customFormat="1" ht="15">
      <c r="A44" s="79" t="s">
        <v>656</v>
      </c>
      <c r="B44" s="814" t="s">
        <v>789</v>
      </c>
      <c r="C44" s="815"/>
      <c r="D44" s="815"/>
      <c r="E44" s="816"/>
      <c r="G44" s="51" t="s">
        <v>596</v>
      </c>
      <c r="I44" s="122"/>
      <c r="J44" s="114"/>
      <c r="K44" s="123"/>
    </row>
    <row r="45" spans="1:11" s="7" customFormat="1" ht="45" customHeight="1">
      <c r="A45" s="48" t="s">
        <v>790</v>
      </c>
      <c r="B45" s="814" t="s">
        <v>791</v>
      </c>
      <c r="C45" s="815"/>
      <c r="D45" s="815"/>
      <c r="E45" s="816"/>
      <c r="G45" s="40" t="s">
        <v>581</v>
      </c>
      <c r="I45" s="124"/>
      <c r="J45" s="110"/>
      <c r="K45" s="125"/>
    </row>
    <row r="46" spans="1:11" s="7" customFormat="1" ht="80.25" customHeight="1">
      <c r="A46" s="49" t="s">
        <v>792</v>
      </c>
      <c r="B46" s="801" t="s">
        <v>793</v>
      </c>
      <c r="C46" s="802"/>
      <c r="D46" s="802"/>
      <c r="E46" s="803"/>
      <c r="G46" s="40" t="s">
        <v>581</v>
      </c>
      <c r="I46" s="126"/>
      <c r="J46" s="110"/>
      <c r="K46" s="127"/>
    </row>
    <row r="47" spans="1:11" s="7" customFormat="1" ht="15.75">
      <c r="A47" s="72"/>
      <c r="B47" s="73" t="s">
        <v>582</v>
      </c>
      <c r="C47" s="67"/>
      <c r="D47" s="74"/>
      <c r="E47" s="75"/>
      <c r="G47" s="55"/>
      <c r="I47" s="100"/>
      <c r="J47" s="110"/>
      <c r="K47" s="101"/>
    </row>
    <row r="48" spans="1:11" s="8" customFormat="1" ht="15.75">
      <c r="A48" s="62">
        <v>240</v>
      </c>
      <c r="B48" s="807" t="s">
        <v>663</v>
      </c>
      <c r="C48" s="807"/>
      <c r="D48" s="807"/>
      <c r="E48" s="807"/>
      <c r="G48" s="63"/>
      <c r="I48" s="113"/>
      <c r="J48" s="114"/>
      <c r="K48" s="115"/>
    </row>
    <row r="49" spans="1:12" s="7" customFormat="1" ht="38.25" customHeight="1">
      <c r="A49" s="48" t="s">
        <v>794</v>
      </c>
      <c r="B49" s="811" t="s">
        <v>795</v>
      </c>
      <c r="C49" s="812"/>
      <c r="D49" s="812"/>
      <c r="E49" s="813"/>
      <c r="G49" s="40" t="s">
        <v>581</v>
      </c>
      <c r="I49" s="111"/>
      <c r="J49" s="110"/>
      <c r="K49" s="112"/>
    </row>
    <row r="50" spans="1:12" s="8" customFormat="1" ht="41.25" customHeight="1">
      <c r="A50" s="80" t="s">
        <v>796</v>
      </c>
      <c r="B50" s="801" t="s">
        <v>797</v>
      </c>
      <c r="C50" s="802"/>
      <c r="D50" s="802"/>
      <c r="E50" s="803"/>
      <c r="G50" s="51" t="s">
        <v>596</v>
      </c>
      <c r="I50" s="120"/>
      <c r="J50" s="114"/>
      <c r="K50" s="121"/>
    </row>
    <row r="51" spans="1:12" s="8" customFormat="1" ht="15">
      <c r="A51" s="81"/>
      <c r="B51" s="52"/>
      <c r="C51" s="52"/>
      <c r="D51" s="52"/>
      <c r="E51" s="52"/>
      <c r="F51" s="82"/>
      <c r="G51" s="82"/>
      <c r="H51" s="82"/>
      <c r="I51" s="82"/>
      <c r="J51" s="114"/>
      <c r="K51" s="128"/>
    </row>
    <row r="52" spans="1:12" s="6" customFormat="1" ht="34.5">
      <c r="A52" s="34" t="s">
        <v>574</v>
      </c>
      <c r="B52" s="35"/>
      <c r="C52" s="35"/>
      <c r="D52" s="35"/>
      <c r="E52" s="35"/>
      <c r="F52"/>
      <c r="G52" s="36" t="s">
        <v>747</v>
      </c>
      <c r="H52" s="820" t="s">
        <v>798</v>
      </c>
      <c r="I52" s="820"/>
      <c r="J52" s="820"/>
      <c r="K52" s="27" t="s">
        <v>662</v>
      </c>
      <c r="L52" s="95"/>
    </row>
    <row r="53" spans="1:12" s="8" customFormat="1" ht="15.75">
      <c r="A53" s="62">
        <v>242</v>
      </c>
      <c r="B53" s="807" t="s">
        <v>672</v>
      </c>
      <c r="C53" s="807"/>
      <c r="D53" s="807"/>
      <c r="E53" s="807"/>
      <c r="G53" s="63"/>
      <c r="I53" s="113"/>
      <c r="J53" s="114"/>
      <c r="K53" s="129"/>
    </row>
    <row r="54" spans="1:12" s="7" customFormat="1" ht="39" customHeight="1">
      <c r="A54" s="48" t="s">
        <v>799</v>
      </c>
      <c r="B54" s="811" t="s">
        <v>800</v>
      </c>
      <c r="C54" s="812"/>
      <c r="D54" s="812"/>
      <c r="E54" s="813"/>
      <c r="G54" s="40" t="s">
        <v>581</v>
      </c>
      <c r="I54" s="111"/>
      <c r="J54" s="110"/>
      <c r="K54" s="130" t="s">
        <v>675</v>
      </c>
    </row>
    <row r="55" spans="1:12" s="7" customFormat="1" ht="45.75" customHeight="1">
      <c r="A55" s="48" t="s">
        <v>801</v>
      </c>
      <c r="B55" s="814" t="s">
        <v>802</v>
      </c>
      <c r="C55" s="815"/>
      <c r="D55" s="791" t="s">
        <v>803</v>
      </c>
      <c r="E55" s="792"/>
      <c r="G55" s="40" t="s">
        <v>581</v>
      </c>
      <c r="I55" s="124"/>
      <c r="J55" s="110"/>
      <c r="K55" s="131"/>
    </row>
    <row r="56" spans="1:12" s="7" customFormat="1" ht="39" customHeight="1">
      <c r="A56" s="48" t="s">
        <v>804</v>
      </c>
      <c r="B56" s="814" t="s">
        <v>805</v>
      </c>
      <c r="C56" s="815"/>
      <c r="D56" s="793"/>
      <c r="E56" s="794"/>
      <c r="G56" s="40" t="s">
        <v>581</v>
      </c>
      <c r="I56" s="124"/>
      <c r="J56" s="110"/>
      <c r="K56" s="131"/>
    </row>
    <row r="57" spans="1:12" s="7" customFormat="1" ht="44.25" customHeight="1">
      <c r="A57" s="48" t="s">
        <v>806</v>
      </c>
      <c r="B57" s="814" t="s">
        <v>807</v>
      </c>
      <c r="C57" s="815"/>
      <c r="D57" s="815"/>
      <c r="E57" s="816"/>
      <c r="G57" s="51" t="s">
        <v>596</v>
      </c>
      <c r="I57" s="124"/>
      <c r="J57" s="110"/>
      <c r="K57" s="131" t="s">
        <v>685</v>
      </c>
    </row>
    <row r="58" spans="1:12" s="7" customFormat="1" ht="39.75" customHeight="1">
      <c r="A58" s="48" t="s">
        <v>808</v>
      </c>
      <c r="B58" s="801" t="s">
        <v>809</v>
      </c>
      <c r="C58" s="802"/>
      <c r="D58" s="802"/>
      <c r="E58" s="803"/>
      <c r="G58" s="40" t="s">
        <v>581</v>
      </c>
      <c r="I58" s="126"/>
      <c r="J58" s="110"/>
      <c r="K58" s="132" t="s">
        <v>675</v>
      </c>
    </row>
    <row r="59" spans="1:12" s="7" customFormat="1" ht="15.75">
      <c r="A59" s="65"/>
      <c r="B59" s="66" t="s">
        <v>582</v>
      </c>
      <c r="C59" s="67"/>
      <c r="D59" s="68"/>
      <c r="E59" s="69"/>
      <c r="G59" s="55"/>
      <c r="I59" s="100"/>
      <c r="J59" s="110"/>
      <c r="K59" s="133"/>
    </row>
    <row r="60" spans="1:12" s="10" customFormat="1" ht="15.75">
      <c r="A60" s="83" t="s">
        <v>810</v>
      </c>
      <c r="B60" s="807" t="s">
        <v>811</v>
      </c>
      <c r="C60" s="807"/>
      <c r="D60" s="807"/>
      <c r="E60" s="807"/>
      <c r="G60" s="84"/>
      <c r="I60" s="134"/>
      <c r="J60" s="135"/>
      <c r="K60" s="136"/>
    </row>
    <row r="61" spans="1:12" s="7" customFormat="1" ht="44.25" customHeight="1">
      <c r="A61" s="85" t="s">
        <v>812</v>
      </c>
      <c r="B61" s="811" t="s">
        <v>813</v>
      </c>
      <c r="C61" s="812"/>
      <c r="D61" s="812"/>
      <c r="E61" s="813"/>
      <c r="G61" s="40"/>
      <c r="I61" s="111"/>
      <c r="J61" s="110"/>
      <c r="K61" s="130" t="s">
        <v>814</v>
      </c>
    </row>
    <row r="62" spans="1:12" s="10" customFormat="1" ht="15">
      <c r="A62" s="86" t="s">
        <v>815</v>
      </c>
      <c r="B62" s="814" t="s">
        <v>816</v>
      </c>
      <c r="C62" s="815"/>
      <c r="D62" s="815"/>
      <c r="E62" s="816"/>
      <c r="G62" s="40"/>
      <c r="I62" s="137"/>
      <c r="J62" s="135"/>
      <c r="K62" s="138" t="s">
        <v>814</v>
      </c>
    </row>
    <row r="63" spans="1:12" s="10" customFormat="1" ht="15">
      <c r="A63" s="87" t="s">
        <v>817</v>
      </c>
      <c r="B63" s="817" t="s">
        <v>818</v>
      </c>
      <c r="C63" s="818"/>
      <c r="D63" s="818"/>
      <c r="E63" s="819"/>
      <c r="G63" s="51"/>
      <c r="I63" s="139"/>
      <c r="J63" s="135"/>
      <c r="K63" s="140" t="s">
        <v>814</v>
      </c>
    </row>
    <row r="64" spans="1:12" s="7" customFormat="1" ht="15.75">
      <c r="A64" s="72"/>
      <c r="B64" s="73" t="s">
        <v>582</v>
      </c>
      <c r="C64" s="67"/>
      <c r="D64" s="74"/>
      <c r="E64" s="75"/>
      <c r="G64" s="55"/>
      <c r="I64" s="100"/>
      <c r="J64" s="110"/>
      <c r="K64" s="133"/>
    </row>
    <row r="65" spans="1:11" s="7" customFormat="1" ht="15.75">
      <c r="A65" s="54">
        <v>250</v>
      </c>
      <c r="B65" s="807" t="s">
        <v>819</v>
      </c>
      <c r="C65" s="807"/>
      <c r="D65" s="807"/>
      <c r="E65" s="807"/>
      <c r="G65" s="55"/>
      <c r="I65" s="100"/>
      <c r="J65" s="110"/>
      <c r="K65" s="133"/>
    </row>
    <row r="66" spans="1:11" s="7" customFormat="1" ht="36.75" customHeight="1">
      <c r="A66" s="48" t="s">
        <v>820</v>
      </c>
      <c r="B66" s="811" t="s">
        <v>821</v>
      </c>
      <c r="C66" s="812"/>
      <c r="D66" s="812"/>
      <c r="E66" s="813"/>
      <c r="G66" s="40" t="s">
        <v>581</v>
      </c>
      <c r="I66" s="111"/>
      <c r="J66" s="110"/>
      <c r="K66" s="130"/>
    </row>
    <row r="67" spans="1:11" s="7" customFormat="1" ht="33" customHeight="1">
      <c r="A67" s="49" t="s">
        <v>822</v>
      </c>
      <c r="B67" s="801" t="s">
        <v>823</v>
      </c>
      <c r="C67" s="802"/>
      <c r="D67" s="802"/>
      <c r="E67" s="803"/>
      <c r="G67" s="40" t="s">
        <v>581</v>
      </c>
      <c r="I67" s="126"/>
      <c r="J67" s="110"/>
      <c r="K67" s="132"/>
    </row>
    <row r="68" spans="1:11" s="7" customFormat="1" ht="15.75">
      <c r="A68" s="144"/>
      <c r="B68" s="145" t="s">
        <v>582</v>
      </c>
      <c r="C68" s="67"/>
      <c r="D68" s="146"/>
      <c r="E68" s="147"/>
      <c r="G68" s="55"/>
      <c r="I68" s="100"/>
      <c r="J68" s="110"/>
      <c r="K68" s="133"/>
    </row>
    <row r="69" spans="1:11" s="7" customFormat="1" ht="15.75">
      <c r="A69" s="54">
        <v>252</v>
      </c>
      <c r="B69" s="807" t="s">
        <v>824</v>
      </c>
      <c r="C69" s="807"/>
      <c r="D69" s="807"/>
      <c r="E69" s="807"/>
      <c r="G69" s="55"/>
      <c r="I69" s="100"/>
      <c r="J69" s="110"/>
      <c r="K69" s="133"/>
    </row>
    <row r="70" spans="1:11" s="7" customFormat="1" ht="34.5" customHeight="1">
      <c r="A70" s="48" t="s">
        <v>825</v>
      </c>
      <c r="B70" s="811" t="s">
        <v>826</v>
      </c>
      <c r="C70" s="812"/>
      <c r="D70" s="812"/>
      <c r="E70" s="813"/>
      <c r="G70" s="40" t="s">
        <v>581</v>
      </c>
      <c r="I70" s="111"/>
      <c r="J70" s="110"/>
      <c r="K70" s="130"/>
    </row>
    <row r="71" spans="1:11" s="7" customFormat="1" ht="32.25" customHeight="1">
      <c r="A71" s="49" t="s">
        <v>827</v>
      </c>
      <c r="B71" s="801" t="s">
        <v>828</v>
      </c>
      <c r="C71" s="802"/>
      <c r="D71" s="802"/>
      <c r="E71" s="803"/>
      <c r="G71" s="40" t="s">
        <v>581</v>
      </c>
      <c r="I71" s="126"/>
      <c r="J71" s="110"/>
      <c r="K71" s="132"/>
    </row>
    <row r="72" spans="1:11" s="7" customFormat="1" ht="15.75">
      <c r="A72" s="72"/>
      <c r="B72" s="73" t="s">
        <v>582</v>
      </c>
      <c r="C72" s="67"/>
      <c r="D72" s="74"/>
      <c r="E72" s="75"/>
      <c r="G72" s="55"/>
      <c r="I72" s="100"/>
      <c r="J72" s="110"/>
      <c r="K72" s="133"/>
    </row>
    <row r="73" spans="1:11" s="7" customFormat="1" ht="15.75">
      <c r="A73" s="148">
        <v>254</v>
      </c>
      <c r="B73" s="807" t="s">
        <v>829</v>
      </c>
      <c r="C73" s="807"/>
      <c r="D73" s="807"/>
      <c r="E73" s="807"/>
      <c r="G73" s="55"/>
      <c r="I73" s="100"/>
      <c r="J73" s="110"/>
      <c r="K73" s="133"/>
    </row>
    <row r="74" spans="1:11" s="7" customFormat="1" ht="36" customHeight="1">
      <c r="A74" s="85" t="s">
        <v>830</v>
      </c>
      <c r="B74" s="811" t="s">
        <v>831</v>
      </c>
      <c r="C74" s="812"/>
      <c r="D74" s="812"/>
      <c r="E74" s="813"/>
      <c r="G74" s="40" t="s">
        <v>581</v>
      </c>
      <c r="I74" s="111"/>
      <c r="J74" s="110"/>
      <c r="K74" s="130"/>
    </row>
    <row r="75" spans="1:11" s="7" customFormat="1" ht="15">
      <c r="A75" s="149" t="s">
        <v>832</v>
      </c>
      <c r="B75" s="801" t="s">
        <v>833</v>
      </c>
      <c r="C75" s="802"/>
      <c r="D75" s="802"/>
      <c r="E75" s="803"/>
      <c r="G75" s="51" t="s">
        <v>596</v>
      </c>
      <c r="I75" s="126"/>
      <c r="J75" s="110"/>
      <c r="K75" s="132"/>
    </row>
    <row r="76" spans="1:11" s="7" customFormat="1" ht="15.75">
      <c r="A76" s="150"/>
      <c r="B76" s="52"/>
      <c r="C76" s="52"/>
      <c r="D76" s="52"/>
      <c r="E76" s="52"/>
      <c r="G76" s="46"/>
      <c r="I76" s="189"/>
      <c r="J76" s="110"/>
      <c r="K76" s="190"/>
    </row>
    <row r="77" spans="1:11" s="7" customFormat="1" ht="15.75">
      <c r="A77" s="151">
        <v>270</v>
      </c>
      <c r="B77" s="152" t="s">
        <v>834</v>
      </c>
      <c r="C77" s="708" t="s">
        <v>835</v>
      </c>
      <c r="D77" s="708"/>
      <c r="E77" s="709"/>
      <c r="G77" s="55"/>
      <c r="I77" s="100"/>
      <c r="J77" s="110"/>
      <c r="K77" s="133"/>
    </row>
    <row r="78" spans="1:11" s="7" customFormat="1" ht="33.75" customHeight="1">
      <c r="A78" s="48" t="s">
        <v>836</v>
      </c>
      <c r="B78" s="811" t="s">
        <v>837</v>
      </c>
      <c r="C78" s="812"/>
      <c r="D78" s="812"/>
      <c r="E78" s="813"/>
      <c r="G78" s="40" t="s">
        <v>581</v>
      </c>
      <c r="I78" s="111"/>
      <c r="J78" s="110"/>
      <c r="K78" s="130" t="s">
        <v>838</v>
      </c>
    </row>
    <row r="79" spans="1:11" s="7" customFormat="1" ht="33" customHeight="1">
      <c r="A79" s="49" t="s">
        <v>839</v>
      </c>
      <c r="B79" s="801" t="s">
        <v>840</v>
      </c>
      <c r="C79" s="802"/>
      <c r="D79" s="802"/>
      <c r="E79" s="803"/>
      <c r="G79" s="40" t="s">
        <v>581</v>
      </c>
      <c r="I79" s="126"/>
      <c r="J79" s="110"/>
      <c r="K79" s="132"/>
    </row>
    <row r="80" spans="1:11" ht="15.75">
      <c r="A80" s="153"/>
      <c r="B80" s="154" t="s">
        <v>582</v>
      </c>
      <c r="C80" s="43"/>
      <c r="G80" s="155"/>
      <c r="I80" s="100"/>
      <c r="J80" s="98"/>
      <c r="K80" s="133"/>
    </row>
    <row r="81" spans="1:11" s="7" customFormat="1" ht="15.75">
      <c r="A81" s="151">
        <v>280</v>
      </c>
      <c r="B81" s="152" t="s">
        <v>834</v>
      </c>
      <c r="C81" s="708" t="s">
        <v>841</v>
      </c>
      <c r="D81" s="708"/>
      <c r="E81" s="709"/>
      <c r="G81" s="156"/>
      <c r="I81" s="100"/>
      <c r="J81" s="110"/>
      <c r="K81" s="133"/>
    </row>
    <row r="82" spans="1:11" s="7" customFormat="1" ht="37.5" customHeight="1">
      <c r="A82" s="49" t="s">
        <v>842</v>
      </c>
      <c r="B82" s="804" t="s">
        <v>843</v>
      </c>
      <c r="C82" s="805"/>
      <c r="D82" s="805"/>
      <c r="E82" s="806"/>
      <c r="G82" s="40" t="s">
        <v>581</v>
      </c>
      <c r="I82" s="116"/>
      <c r="J82" s="110"/>
      <c r="K82" s="191"/>
    </row>
    <row r="83" spans="1:11" ht="15.75">
      <c r="A83" s="153"/>
      <c r="B83" s="154" t="s">
        <v>582</v>
      </c>
      <c r="C83" s="43"/>
      <c r="G83" s="155"/>
      <c r="I83" s="100"/>
      <c r="J83" s="98"/>
      <c r="K83" s="133"/>
    </row>
    <row r="84" spans="1:11" s="7" customFormat="1" ht="15.75">
      <c r="A84" s="151">
        <v>290</v>
      </c>
      <c r="B84" s="152" t="s">
        <v>834</v>
      </c>
      <c r="C84" s="708" t="s">
        <v>844</v>
      </c>
      <c r="D84" s="708"/>
      <c r="E84" s="709"/>
      <c r="G84" s="156"/>
      <c r="I84" s="100"/>
      <c r="J84" s="110"/>
      <c r="K84" s="133"/>
    </row>
    <row r="85" spans="1:11" s="7" customFormat="1" ht="81.75" customHeight="1">
      <c r="A85" s="157" t="s">
        <v>845</v>
      </c>
      <c r="B85" s="687" t="s">
        <v>846</v>
      </c>
      <c r="C85" s="688"/>
      <c r="D85" s="688"/>
      <c r="E85" s="689"/>
      <c r="G85" s="40" t="s">
        <v>581</v>
      </c>
      <c r="I85" s="116"/>
      <c r="J85" s="110"/>
      <c r="K85" s="191" t="s">
        <v>847</v>
      </c>
    </row>
    <row r="86" spans="1:11" s="7" customFormat="1" ht="15">
      <c r="A86" s="158"/>
      <c r="B86" s="57"/>
      <c r="C86" s="57"/>
      <c r="D86" s="57"/>
      <c r="E86" s="57"/>
      <c r="G86" s="159"/>
      <c r="I86" s="192"/>
      <c r="K86" s="192"/>
    </row>
    <row r="87" spans="1:11" s="7" customFormat="1" ht="15.75">
      <c r="A87" s="160"/>
      <c r="B87" s="795" t="s">
        <v>848</v>
      </c>
      <c r="C87" s="796"/>
      <c r="D87" s="796"/>
      <c r="E87" s="797"/>
      <c r="G87" s="156"/>
      <c r="I87" s="100"/>
      <c r="J87" s="110"/>
      <c r="K87" s="133"/>
    </row>
    <row r="88" spans="1:11" s="7" customFormat="1" ht="26.25" customHeight="1">
      <c r="A88" s="157"/>
      <c r="B88" s="687" t="s">
        <v>849</v>
      </c>
      <c r="C88" s="688"/>
      <c r="D88" s="688"/>
      <c r="E88" s="689"/>
      <c r="G88" s="40" t="s">
        <v>581</v>
      </c>
      <c r="I88" s="116"/>
      <c r="J88" s="110"/>
      <c r="K88" s="191"/>
    </row>
    <row r="89" spans="1:11" s="7" customFormat="1" ht="15">
      <c r="A89" s="158"/>
      <c r="B89" s="57"/>
      <c r="C89" s="57"/>
      <c r="D89" s="57"/>
      <c r="E89" s="57"/>
      <c r="G89" s="159"/>
      <c r="I89" s="192"/>
      <c r="K89" s="192"/>
    </row>
    <row r="91" spans="1:11" s="5" customFormat="1" ht="15.75">
      <c r="A91" s="32"/>
      <c r="B91" s="798" t="s">
        <v>850</v>
      </c>
      <c r="C91" s="799"/>
      <c r="D91" s="799"/>
      <c r="E91" s="799"/>
      <c r="F91" s="799"/>
      <c r="G91" s="799"/>
      <c r="H91" s="799"/>
      <c r="I91" s="800"/>
      <c r="J91" s="27"/>
      <c r="K91" s="27"/>
    </row>
    <row r="92" spans="1:11" s="5" customFormat="1" ht="14.25">
      <c r="A92" s="25"/>
      <c r="B92" s="690" t="s">
        <v>851</v>
      </c>
      <c r="C92" s="691"/>
      <c r="D92" s="692" t="s">
        <v>731</v>
      </c>
      <c r="E92" s="692"/>
      <c r="F92" s="692"/>
      <c r="G92" s="692"/>
      <c r="H92" s="692"/>
      <c r="I92" s="691"/>
      <c r="J92" s="27"/>
      <c r="K92" s="27"/>
    </row>
    <row r="93" spans="1:11" s="5" customFormat="1" ht="14.25">
      <c r="A93" s="25"/>
      <c r="B93" s="161"/>
      <c r="C93" s="162"/>
      <c r="D93" s="163"/>
      <c r="E93" s="164"/>
      <c r="F93" s="94"/>
      <c r="G93" s="165"/>
      <c r="H93" s="94"/>
      <c r="I93" s="193"/>
      <c r="J93" s="27"/>
      <c r="K93" s="27"/>
    </row>
    <row r="94" spans="1:11" s="5" customFormat="1" ht="14.25">
      <c r="A94" s="25"/>
      <c r="B94" s="166"/>
      <c r="C94" s="162"/>
      <c r="D94" s="163"/>
      <c r="E94" s="163"/>
      <c r="F94" s="94"/>
      <c r="G94" s="165"/>
      <c r="H94" s="94"/>
      <c r="I94" s="193"/>
      <c r="J94" s="27"/>
      <c r="K94" s="27"/>
    </row>
    <row r="95" spans="1:11" s="5" customFormat="1">
      <c r="A95" s="25"/>
      <c r="B95" s="167"/>
      <c r="C95" s="168"/>
      <c r="D95" s="169"/>
      <c r="E95" s="169"/>
      <c r="F95" s="94"/>
      <c r="G95" s="165"/>
      <c r="H95" s="94"/>
      <c r="I95" s="193"/>
      <c r="J95" s="27"/>
      <c r="K95" s="27"/>
    </row>
    <row r="96" spans="1:11" s="5" customFormat="1">
      <c r="A96" s="25"/>
      <c r="B96" s="167"/>
      <c r="C96" s="168"/>
      <c r="D96" s="169"/>
      <c r="E96" s="169"/>
      <c r="F96" s="94"/>
      <c r="G96" s="165"/>
      <c r="H96" s="94"/>
      <c r="I96" s="193"/>
      <c r="J96" s="27"/>
      <c r="K96" s="27"/>
    </row>
    <row r="97" spans="1:11" s="5" customFormat="1">
      <c r="A97" s="25"/>
      <c r="B97" s="170"/>
      <c r="C97" s="171"/>
      <c r="D97" s="172"/>
      <c r="E97" s="172"/>
      <c r="F97" s="173"/>
      <c r="G97" s="174"/>
      <c r="H97" s="173"/>
      <c r="I97" s="194"/>
      <c r="J97" s="27"/>
      <c r="K97" s="27"/>
    </row>
    <row r="98" spans="1:11" customFormat="1"/>
    <row r="99" spans="1:11" s="5" customFormat="1" ht="14.25">
      <c r="A99" s="25"/>
      <c r="B99" s="175"/>
      <c r="C99" s="175"/>
      <c r="D99" s="175"/>
      <c r="E99" s="176"/>
      <c r="F99" s="177"/>
      <c r="G99" s="177"/>
      <c r="H99" s="177"/>
      <c r="I99" s="195"/>
      <c r="J99" s="27"/>
      <c r="K99" s="27"/>
    </row>
    <row r="100" spans="1:11" s="5" customFormat="1" ht="15">
      <c r="A100" s="25"/>
      <c r="B100" s="178"/>
      <c r="C100" s="179" t="s">
        <v>732</v>
      </c>
      <c r="D100" s="180" t="str">
        <f>IF(COUNTA(I9:I88)&gt;0,D102/D101,"-")</f>
        <v>-</v>
      </c>
      <c r="E100" s="181" t="s">
        <v>852</v>
      </c>
      <c r="F100" s="178"/>
      <c r="G100" s="182"/>
      <c r="H100" s="183"/>
      <c r="I100" s="196"/>
      <c r="J100" s="27"/>
      <c r="K100" s="27"/>
    </row>
    <row r="101" spans="1:11" s="5" customFormat="1" ht="14.25">
      <c r="A101" s="25"/>
      <c r="B101" s="178"/>
      <c r="C101" s="184" t="s">
        <v>734</v>
      </c>
      <c r="D101" s="185">
        <f>IF(K4="Trailer",COUNTIF($G$8:$G$88,"R")-(COUNTIF(G78:G79,"R")+COUNTIF(G85,"R")),IF(K4="Container semi trailer",COUNTIF($G$8:$G$88,"R")-COUNTIF($G$78:$G$82,"R"),COUNTIF($G$8:$G$88,"R")-COUNTIF($G$82:$G$85,"R")))</f>
        <v>21</v>
      </c>
      <c r="E101" s="667"/>
      <c r="F101" s="668"/>
      <c r="G101" s="668"/>
      <c r="H101" s="668"/>
      <c r="I101" s="669"/>
      <c r="J101" s="27"/>
      <c r="K101" s="27"/>
    </row>
    <row r="102" spans="1:11" s="5" customFormat="1" ht="14.25">
      <c r="A102" s="25"/>
      <c r="B102" s="178"/>
      <c r="C102" s="184" t="s">
        <v>735</v>
      </c>
      <c r="D102" s="185">
        <f>IF(K4="Semi trailer",COUNTIFS(I8:I79,"Y",G8:G79,"R")+COUNTIFS(I88:I88,"Y",G88:G88,"R"),IF(K4="Trailer",COUNTIFS(I8:I75,"Y",G8:G75,"R")+COUNTIFS(I82:I82,"Y",G82:G82,"R")+COUNTIFS(I88:I88,"Y",G88:G88,"R"),COUNTIFS(I8:I75,"Y",G8:G75,"R")+COUNTIFS(I85:I88,"Y",G85:G88,"R")))</f>
        <v>0</v>
      </c>
      <c r="E102" s="664"/>
      <c r="F102" s="665"/>
      <c r="G102" s="665"/>
      <c r="H102" s="665"/>
      <c r="I102" s="666"/>
      <c r="J102" s="27"/>
      <c r="K102" s="27"/>
    </row>
    <row r="103" spans="1:11" s="5" customFormat="1" ht="14.25">
      <c r="A103" s="25"/>
      <c r="B103" s="178"/>
      <c r="C103" s="163"/>
      <c r="D103" s="163"/>
      <c r="E103" s="667"/>
      <c r="F103" s="668"/>
      <c r="G103" s="668"/>
      <c r="H103" s="668"/>
      <c r="I103" s="669"/>
      <c r="J103" s="27"/>
      <c r="K103" s="95"/>
    </row>
    <row r="104" spans="1:11" s="5" customFormat="1" ht="15">
      <c r="A104" s="25"/>
      <c r="B104" s="178"/>
      <c r="C104" s="179" t="s">
        <v>736</v>
      </c>
      <c r="D104" s="186" t="str">
        <f>IF(COUNTA(I9:I88)&gt;0,D106/D105,"-")</f>
        <v>-</v>
      </c>
      <c r="E104" s="664"/>
      <c r="F104" s="665"/>
      <c r="G104" s="665"/>
      <c r="H104" s="665"/>
      <c r="I104" s="666"/>
      <c r="J104" s="27"/>
      <c r="K104" s="27"/>
    </row>
    <row r="105" spans="1:11" s="5" customFormat="1" ht="14.25">
      <c r="A105" s="25"/>
      <c r="B105" s="178"/>
      <c r="C105" s="184" t="s">
        <v>737</v>
      </c>
      <c r="D105" s="187">
        <f>IF(K4="Trailer",COUNTIF($G$8:$G$88,"O")-(COUNTIF(G78:G79,"O")+COUNTIF(G85,"O")),IF(K4="Container semi trailer",COUNTIF($G$8:$G$88,"O")-COUNTIF($G$78:$G$82,"O"),COUNTIF($G$8:$G$88,"O")-COUNTIF($G$82:$G$85,"O")))</f>
        <v>8</v>
      </c>
      <c r="E105" s="667"/>
      <c r="F105" s="668"/>
      <c r="G105" s="668"/>
      <c r="H105" s="668"/>
      <c r="I105" s="669"/>
      <c r="J105" s="27"/>
      <c r="K105" s="27"/>
    </row>
    <row r="106" spans="1:11" s="5" customFormat="1" ht="14.25">
      <c r="A106" s="25"/>
      <c r="B106" s="178"/>
      <c r="C106" s="184" t="s">
        <v>738</v>
      </c>
      <c r="D106" s="187">
        <f>IF(K4="Semi trailer",COUNTIFS(I8:I79,"Y",G8:G79,"O")+COUNTIFS(I88:I88,"Y",G88:G88,"O"),IF(K4="Trailer",COUNTIFS(I8:I75,"Y",G8:G75,"O")+COUNTIFS(I82:I82,"Y",G82:G82,"O")+COUNTIFS(I88:I88,"Y",G88:G88,"O"),COUNTIFS(I8:I75,"Y",G8:G75,"O")+COUNTIFS(I85:I88,"Y",G85:G88,"O")))</f>
        <v>0</v>
      </c>
      <c r="E106" s="664"/>
      <c r="F106" s="665"/>
      <c r="G106" s="665"/>
      <c r="H106" s="665"/>
      <c r="I106" s="666"/>
      <c r="J106" s="27"/>
      <c r="K106" s="27"/>
    </row>
    <row r="107" spans="1:11" s="5" customFormat="1" ht="14.25">
      <c r="A107" s="25"/>
      <c r="B107" s="178"/>
      <c r="C107" s="163"/>
      <c r="D107" s="163"/>
      <c r="E107" s="667"/>
      <c r="F107" s="668"/>
      <c r="G107" s="668"/>
      <c r="H107" s="668"/>
      <c r="I107" s="669"/>
      <c r="J107" s="27"/>
      <c r="K107" s="27"/>
    </row>
    <row r="108" spans="1:11" s="5" customFormat="1" ht="14.25">
      <c r="A108" s="25"/>
      <c r="B108" s="178"/>
      <c r="C108" s="163"/>
      <c r="D108" s="163"/>
      <c r="E108" s="664"/>
      <c r="F108" s="665"/>
      <c r="G108" s="665"/>
      <c r="H108" s="665"/>
      <c r="I108" s="666"/>
      <c r="J108" s="27"/>
      <c r="K108" s="27"/>
    </row>
    <row r="109" spans="1:11" s="5" customFormat="1" ht="15">
      <c r="A109" s="25"/>
      <c r="B109" s="163"/>
      <c r="C109" s="179" t="s">
        <v>739</v>
      </c>
      <c r="D109" s="186">
        <f>(D102+D106)/(D101+D105)</f>
        <v>0</v>
      </c>
      <c r="E109" s="667"/>
      <c r="F109" s="668"/>
      <c r="G109" s="668"/>
      <c r="H109" s="668"/>
      <c r="I109" s="669"/>
      <c r="J109" s="27"/>
      <c r="K109" s="27"/>
    </row>
    <row r="110" spans="1:11" s="5" customFormat="1" ht="14.25">
      <c r="A110" s="25"/>
      <c r="B110" s="188"/>
      <c r="C110" s="188"/>
      <c r="D110" s="188"/>
      <c r="E110" s="808"/>
      <c r="F110" s="809"/>
      <c r="G110" s="809"/>
      <c r="H110" s="809"/>
      <c r="I110" s="810"/>
      <c r="J110" s="27"/>
      <c r="K110" s="27"/>
    </row>
    <row r="111" spans="1:11" s="5" customFormat="1">
      <c r="A111" s="32"/>
      <c r="B111" s="169"/>
      <c r="C111" s="169"/>
      <c r="D111" s="169"/>
      <c r="E111" s="169"/>
      <c r="F111" s="94"/>
      <c r="G111" s="165"/>
      <c r="H111" s="94"/>
      <c r="I111" s="197"/>
      <c r="J111" s="27"/>
      <c r="K111" s="27"/>
    </row>
  </sheetData>
  <mergeCells count="86">
    <mergeCell ref="A1:K1"/>
    <mergeCell ref="C3:D3"/>
    <mergeCell ref="C5:D5"/>
    <mergeCell ref="H7:J7"/>
    <mergeCell ref="B8:E8"/>
    <mergeCell ref="B9:E9"/>
    <mergeCell ref="B11:E11"/>
    <mergeCell ref="C12:E12"/>
    <mergeCell ref="C13:E13"/>
    <mergeCell ref="B15:E15"/>
    <mergeCell ref="B12:B13"/>
    <mergeCell ref="B16:E16"/>
    <mergeCell ref="B17:E17"/>
    <mergeCell ref="B19:E19"/>
    <mergeCell ref="B20:E20"/>
    <mergeCell ref="C21:E21"/>
    <mergeCell ref="C22:E22"/>
    <mergeCell ref="C23:E23"/>
    <mergeCell ref="C24:E24"/>
    <mergeCell ref="B26:E26"/>
    <mergeCell ref="B27:E27"/>
    <mergeCell ref="B21:B24"/>
    <mergeCell ref="B29:E29"/>
    <mergeCell ref="B30:E30"/>
    <mergeCell ref="B32:E32"/>
    <mergeCell ref="B33:E33"/>
    <mergeCell ref="B35:E35"/>
    <mergeCell ref="B36:C36"/>
    <mergeCell ref="D36:E36"/>
    <mergeCell ref="B37:E37"/>
    <mergeCell ref="B39:E39"/>
    <mergeCell ref="B40:E40"/>
    <mergeCell ref="B42:E42"/>
    <mergeCell ref="B43:E43"/>
    <mergeCell ref="B44:E44"/>
    <mergeCell ref="B45:E45"/>
    <mergeCell ref="B46:E46"/>
    <mergeCell ref="B48:E48"/>
    <mergeCell ref="B49:E49"/>
    <mergeCell ref="B50:E50"/>
    <mergeCell ref="H52:J52"/>
    <mergeCell ref="B53:E53"/>
    <mergeCell ref="B54:E54"/>
    <mergeCell ref="B55:C55"/>
    <mergeCell ref="B56:C56"/>
    <mergeCell ref="B57:E57"/>
    <mergeCell ref="B58:E58"/>
    <mergeCell ref="B60:E60"/>
    <mergeCell ref="B61:E61"/>
    <mergeCell ref="B62:E62"/>
    <mergeCell ref="B63:E63"/>
    <mergeCell ref="B65:E65"/>
    <mergeCell ref="B74:E74"/>
    <mergeCell ref="B75:E75"/>
    <mergeCell ref="C77:E77"/>
    <mergeCell ref="B78:E78"/>
    <mergeCell ref="B66:E66"/>
    <mergeCell ref="B67:E67"/>
    <mergeCell ref="B69:E69"/>
    <mergeCell ref="B70:E70"/>
    <mergeCell ref="B71:E71"/>
    <mergeCell ref="E107:I107"/>
    <mergeCell ref="E108:I108"/>
    <mergeCell ref="E109:I109"/>
    <mergeCell ref="E110:I110"/>
    <mergeCell ref="E101:I101"/>
    <mergeCell ref="E102:I102"/>
    <mergeCell ref="E103:I103"/>
    <mergeCell ref="E104:I104"/>
    <mergeCell ref="E105:I105"/>
    <mergeCell ref="G21:G24"/>
    <mergeCell ref="I21:I24"/>
    <mergeCell ref="K21:K24"/>
    <mergeCell ref="D55:E56"/>
    <mergeCell ref="E106:I106"/>
    <mergeCell ref="B87:E87"/>
    <mergeCell ref="B88:E88"/>
    <mergeCell ref="B91:I91"/>
    <mergeCell ref="B92:C92"/>
    <mergeCell ref="D92:I92"/>
    <mergeCell ref="B79:E79"/>
    <mergeCell ref="C81:E81"/>
    <mergeCell ref="B82:E82"/>
    <mergeCell ref="C84:E84"/>
    <mergeCell ref="B85:E85"/>
    <mergeCell ref="B73:E73"/>
  </mergeCells>
  <phoneticPr fontId="40" type="noConversion"/>
  <dataValidations count="1">
    <dataValidation type="list" showInputMessage="1" showErrorMessage="1" sqref="K4">
      <formula1>$AB$1:$AB$4</formula1>
    </dataValidation>
  </dataValidations>
  <pageMargins left="0.69930555555555596" right="0.69930555555555596" top="0.75" bottom="0.75" header="0.3" footer="0.3"/>
  <pageSetup scale="46" orientation="portrait" r:id="rId1"/>
  <drawing r:id="rId2"/>
</worksheet>
</file>

<file path=xl/worksheets/sheet8.xml><?xml version="1.0" encoding="utf-8"?>
<worksheet xmlns="http://schemas.openxmlformats.org/spreadsheetml/2006/main" xmlns:r="http://schemas.openxmlformats.org/officeDocument/2006/relationships">
  <dimension ref="A4:F5"/>
  <sheetViews>
    <sheetView showGridLines="0" tabSelected="1" zoomScale="70" zoomScaleNormal="70" workbookViewId="0">
      <selection activeCell="A5" sqref="A5"/>
    </sheetView>
  </sheetViews>
  <sheetFormatPr defaultColWidth="9" defaultRowHeight="12.75"/>
  <cols>
    <col min="1" max="1" width="10.5703125" customWidth="1"/>
    <col min="2" max="2" width="29.140625" customWidth="1"/>
    <col min="3" max="3" width="43.42578125" customWidth="1"/>
    <col min="4" max="4" width="41.140625" customWidth="1"/>
    <col min="5" max="5" width="54.42578125" customWidth="1"/>
    <col min="6" max="6" width="64.7109375" customWidth="1"/>
  </cols>
  <sheetData>
    <row r="4" spans="1:6" ht="13.5" thickBot="1">
      <c r="A4" s="1" t="s">
        <v>853</v>
      </c>
      <c r="B4" s="2" t="s">
        <v>854</v>
      </c>
      <c r="C4" s="2" t="s">
        <v>855</v>
      </c>
      <c r="D4" s="2" t="s">
        <v>856</v>
      </c>
      <c r="E4" s="2" t="s">
        <v>857</v>
      </c>
      <c r="F4" s="2" t="s">
        <v>146</v>
      </c>
    </row>
    <row r="5" spans="1:6" ht="203.25" customHeight="1" thickBot="1">
      <c r="A5" s="598" t="s">
        <v>870</v>
      </c>
      <c r="B5" s="2"/>
      <c r="C5" s="2"/>
      <c r="D5" s="2"/>
      <c r="E5" s="2"/>
      <c r="F5" s="2"/>
    </row>
  </sheetData>
  <phoneticPr fontId="40" type="noConversion"/>
  <pageMargins left="0.69930555555555596" right="0.69930555555555596"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6</vt:i4>
      </vt:variant>
    </vt:vector>
  </HeadingPairs>
  <TitlesOfParts>
    <vt:vector size="14" baseType="lpstr">
      <vt:lpstr>1 概要</vt:lpstr>
      <vt:lpstr>2 授权载重计算</vt:lpstr>
      <vt:lpstr>3 各项打分</vt:lpstr>
      <vt:lpstr>4 评分标准</vt:lpstr>
      <vt:lpstr>推荐车型</vt:lpstr>
      <vt:lpstr>5 强制规范-车头</vt:lpstr>
      <vt:lpstr>6 强制规范-挂车</vt:lpstr>
      <vt:lpstr>7 检查证据</vt:lpstr>
      <vt:lpstr>'1 概要'!Print_Area</vt:lpstr>
      <vt:lpstr>'4 评分标准'!Print_Area</vt:lpstr>
      <vt:lpstr>'5 强制规范-车头'!Print_Area</vt:lpstr>
      <vt:lpstr>'6 强制规范-挂车'!Print_Area</vt:lpstr>
      <vt:lpstr>'3 各项打分'!Print_Titles</vt:lpstr>
      <vt:lpstr>'4 评分标准'!Print_Titles</vt:lpstr>
    </vt:vector>
  </TitlesOfParts>
  <Company>TOTAL/RM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J0230171</dc:creator>
  <cp:lastModifiedBy>Administrator</cp:lastModifiedBy>
  <cp:lastPrinted>2017-07-05T09:51:00Z</cp:lastPrinted>
  <dcterms:created xsi:type="dcterms:W3CDTF">2007-04-03T12:44:00Z</dcterms:created>
  <dcterms:modified xsi:type="dcterms:W3CDTF">2018-12-05T07:41:13Z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